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795" tabRatio="875" activeTab="0"/>
  </bookViews>
  <sheets>
    <sheet name="Program gradnje za 2009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R" sheetId="10" r:id="rId10"/>
  </sheets>
  <definedNames/>
  <calcPr fullCalcOnLoad="1"/>
</workbook>
</file>

<file path=xl/sharedStrings.xml><?xml version="1.0" encoding="utf-8"?>
<sst xmlns="http://schemas.openxmlformats.org/spreadsheetml/2006/main" count="472" uniqueCount="241">
  <si>
    <t xml:space="preserve">Na temelju stavka 4. članka 30. Zakona o komunalnom gospodarstvu ("Narodne novine" broj: 26/03 – </t>
  </si>
  <si>
    <t>PROGRAM</t>
  </si>
  <si>
    <t>I - OPĆE ODREDBE</t>
  </si>
  <si>
    <t>Članak 1.</t>
  </si>
  <si>
    <t xml:space="preserve">Ovim Programom određuje se izgradnja objekata i uređaja komunalne infrastrukture na području Grada </t>
  </si>
  <si>
    <t xml:space="preserve">    - javne površine,</t>
  </si>
  <si>
    <t xml:space="preserve">    - nerazvrstane ceste,</t>
  </si>
  <si>
    <t xml:space="preserve">    - javnu rasvjetu,</t>
  </si>
  <si>
    <t xml:space="preserve">    - opskrbu pitkom vodom,</t>
  </si>
  <si>
    <t xml:space="preserve">    - odvodnju i pročišćavanje otpadnih voda.</t>
  </si>
  <si>
    <t xml:space="preserve">Ovim Programom određuje se opis poslova s procjenom troškova za gradnju objekata iz stavka 1. ovog </t>
  </si>
  <si>
    <t xml:space="preserve">članka, te iskaz financijskih sredstava potrebnih za ostvarivanje programa s naznakom izvora financiranja po </t>
  </si>
  <si>
    <t>djelatnostima.</t>
  </si>
  <si>
    <t>II - IZGRADNJA JAVNIH POVRŠINA</t>
  </si>
  <si>
    <t>Članak 2.</t>
  </si>
  <si>
    <t>Potrebna financijska sredstva osigurat će se:</t>
  </si>
  <si>
    <t>Ukupno:</t>
  </si>
  <si>
    <t xml:space="preserve"> kn</t>
  </si>
  <si>
    <t>III - IZGRADNJA NERAZVRSTANIH CESTA</t>
  </si>
  <si>
    <t>Članak 3.</t>
  </si>
  <si>
    <t>IV - IZGRADNJA JAVNE RASVJETE</t>
  </si>
  <si>
    <t>Članak 4.</t>
  </si>
  <si>
    <t>V - IZGRADNJA GROBLJA</t>
  </si>
  <si>
    <t>Članak 5.</t>
  </si>
  <si>
    <t>Članak 6.</t>
  </si>
  <si>
    <t>i Hvarski vodovod d.o.o. Jelsa (PDV).</t>
  </si>
  <si>
    <t>Hrvatske vode, MMTPiR Uprava za otoke, Splitsko-dalmatinska županija</t>
  </si>
  <si>
    <t>Članak 7.</t>
  </si>
  <si>
    <t>Članak 8.</t>
  </si>
  <si>
    <t>R E P U B L I K A   H R V A T S K A</t>
  </si>
  <si>
    <t>SPLITSKO-DALMATINSKA ŽUPANIJA</t>
  </si>
  <si>
    <t>GRAD HVAR</t>
  </si>
  <si>
    <t>G r a d s k o   v i j e ć e</t>
  </si>
  <si>
    <t xml:space="preserve"> </t>
  </si>
  <si>
    <t>GRADSKOG VIJEĆA:</t>
  </si>
  <si>
    <t>GRAD  HVAR</t>
  </si>
  <si>
    <t>Služba za komunalne djelatnosti</t>
  </si>
  <si>
    <t>i prostorno uređenje</t>
  </si>
  <si>
    <t>Prilog br. 1</t>
  </si>
  <si>
    <t>j.m.</t>
  </si>
  <si>
    <t>kol.</t>
  </si>
  <si>
    <t>J.C.</t>
  </si>
  <si>
    <t>Iznos</t>
  </si>
  <si>
    <t>(kn s PDV)</t>
  </si>
  <si>
    <t>m2</t>
  </si>
  <si>
    <t>Nastavak stubišta - Šamoretov - 'kod Natali Ahrendt ~ (predmet 3)</t>
  </si>
  <si>
    <t>40 m2  x 250 Kn/m2</t>
  </si>
  <si>
    <t>Nogostup Dolac (120 m x 1,20)</t>
  </si>
  <si>
    <t>Bet. rubnjaci 15/25</t>
  </si>
  <si>
    <t>m'</t>
  </si>
  <si>
    <t xml:space="preserve">Nogostup 120 x 1,05= </t>
  </si>
  <si>
    <t>Ulica iza katedrale, južna strana</t>
  </si>
  <si>
    <t>dužina 33 m, širina 2 m, P= 66 m2</t>
  </si>
  <si>
    <t>Zahtjevi građana, (građevinski materijal za izgr. i uređenje javnih površ.)</t>
  </si>
  <si>
    <t xml:space="preserve">Hvar, </t>
  </si>
  <si>
    <t>Prilog br. 2</t>
  </si>
  <si>
    <t>Podstine - Sanacija klizišta i rekonstrukcija dijela kolno pješačke ulice s pripadajućim potpornim zidom</t>
  </si>
  <si>
    <t>Prilog br. 3</t>
  </si>
  <si>
    <t>kom</t>
  </si>
  <si>
    <t>Svjetiljke Gamalux</t>
  </si>
  <si>
    <t>Nasadnici fi 60</t>
  </si>
  <si>
    <t>Stupovi Kors h= 6 m</t>
  </si>
  <si>
    <t>Prema Milni do ispred rezervoara</t>
  </si>
  <si>
    <t>Temelji</t>
  </si>
  <si>
    <t>Svjetiljke "Gamaluks"</t>
  </si>
  <si>
    <t>Iskop, kabel, traka uz.</t>
  </si>
  <si>
    <t>Stupovi Kors h= 4,5 m</t>
  </si>
  <si>
    <t>Svjetiljke - obične zidne, kao Elektroosijek, za sva naselja Grada Hvara</t>
  </si>
  <si>
    <t>Svjetiljke</t>
  </si>
  <si>
    <t>Iskop, kabel, traka uz. (gdje bude potrebno)</t>
  </si>
  <si>
    <t>Skalinada kod "Mili Zaninović", cijev za uvlačenje kabela je postavljena.</t>
  </si>
  <si>
    <t>Kabel i ulaz u el. ormarić</t>
  </si>
  <si>
    <t>paušalno</t>
  </si>
  <si>
    <t>Stupovi "Kors", h= 4,5 m</t>
  </si>
  <si>
    <t>Križna luka, od kuće Bucat do Rave Ana</t>
  </si>
  <si>
    <t>Gornja cesta, ispod Fortice, još 2 kandelabera prema zapadu, a kand. kod kuće Tudor premjestiti uz vanjski rub ceste</t>
  </si>
  <si>
    <t>Iskop, kabel, traka uzemlj.</t>
  </si>
  <si>
    <t>Stupovi komplet s lampama</t>
  </si>
  <si>
    <t>Od Adriatika do Zvijezde mora</t>
  </si>
  <si>
    <t>Svjetiljke niske, žarulja 1x70w/G12-MH, proizv. I GUZZINI, art. 7164.13.</t>
  </si>
  <si>
    <t>Hvar,</t>
  </si>
  <si>
    <t>Prilog br. 4</t>
  </si>
  <si>
    <t>Dužina 30 m, sve ručni iskop</t>
  </si>
  <si>
    <t>Iza grobišta, kanalizacija "Ivica Tudor"</t>
  </si>
  <si>
    <t>P R O G R A M</t>
  </si>
  <si>
    <t>izgradnje objekata komunalne infrastrukture</t>
  </si>
  <si>
    <t>u Gradu Hvaru za 2005. godinu</t>
  </si>
  <si>
    <t>REKAPITULACIJA:</t>
  </si>
  <si>
    <t>Financiranje</t>
  </si>
  <si>
    <t>Javne</t>
  </si>
  <si>
    <t>Nerazvrs.</t>
  </si>
  <si>
    <t>Javna</t>
  </si>
  <si>
    <t>Groblje</t>
  </si>
  <si>
    <t>Pitka</t>
  </si>
  <si>
    <t>Otpadna i</t>
  </si>
  <si>
    <t>iz sredstava:</t>
  </si>
  <si>
    <t>površine</t>
  </si>
  <si>
    <t>ceste</t>
  </si>
  <si>
    <t>rasvjeta</t>
  </si>
  <si>
    <t>voda</t>
  </si>
  <si>
    <t>ob. odvodnja</t>
  </si>
  <si>
    <t>Kom. doprinos</t>
  </si>
  <si>
    <t>Kom. naknada</t>
  </si>
  <si>
    <t>i naknada za priklj-</t>
  </si>
  <si>
    <t>-učke na kom inf.</t>
  </si>
  <si>
    <t>Kom. usluga</t>
  </si>
  <si>
    <t>Proračun Grada Hvara</t>
  </si>
  <si>
    <t>Dječja igrališta</t>
  </si>
  <si>
    <t>Geotehnički istražni radovi i projekt sanacije potpornog zida</t>
  </si>
  <si>
    <t>i trupa prometnice - IGH Split - 102.340,00 x 1,22= 124.854,80 kn - izvršeno</t>
  </si>
  <si>
    <t>Hrvatske vode, učešće u sanacija podstine</t>
  </si>
  <si>
    <t>Hrvatske vode,</t>
  </si>
  <si>
    <t>MMTPiR-uprava za otoke, SD županija i</t>
  </si>
  <si>
    <t>Pitka voda</t>
  </si>
  <si>
    <t>- Hrvatske vode</t>
  </si>
  <si>
    <t>GH</t>
  </si>
  <si>
    <t>HV</t>
  </si>
  <si>
    <t>- iz sredstava komunalnog doprinosa:</t>
  </si>
  <si>
    <r>
      <t>Hv. vod. Jelsa (</t>
    </r>
    <r>
      <rPr>
        <sz val="9"/>
        <rFont val="Times New Roman"/>
        <family val="1"/>
      </rPr>
      <t>PDV</t>
    </r>
    <r>
      <rPr>
        <sz val="10"/>
        <rFont val="Times New Roman"/>
        <family val="1"/>
      </rPr>
      <t>)</t>
    </r>
  </si>
  <si>
    <t>(kn)</t>
  </si>
  <si>
    <t>GRAD HVAR - JAVNE POVRŠINE - PROGRAM IZGRADNJE ZA 2006. GOD.</t>
  </si>
  <si>
    <t>Raskrižje Bukainka - Uređenje okuke u dužini od 80 m: Ogradni zid visine 60 cm, nogostup širine 1,25 m i nastavak nogostupa do DVD (vatrogasci)</t>
  </si>
  <si>
    <t>Skalinada kod kuće Katarina Jeličić, Bukainka, spušta se na ulicu Put lučice i poprečni pješački prolaz desno pored kuće K. Jeličić i drugih kuća (25000+15000)</t>
  </si>
  <si>
    <t>Sanacija mosta kod Amfore</t>
  </si>
  <si>
    <t>Dolac - nogostup kod kuće Kukica dužine 25 m i rubnjak prema Grano vratima 40 m</t>
  </si>
  <si>
    <t>Šamoreta dolac (kod Mario Bratanić), uređenje puta</t>
  </si>
  <si>
    <t>Izgradnja nogostupa kod nogometnog igrališta 100 m'</t>
  </si>
  <si>
    <t>Izgradnja nogostupa (šetnica) Križni rat - prema Pokonjem dolu 700 m'</t>
  </si>
  <si>
    <t>Izgradnja pješačkih ulica istočno od groblja (375 m2 x 350)</t>
  </si>
  <si>
    <t>Izgradnja kolno pješačke ulice i parkirališta iza gradskog groblja</t>
  </si>
  <si>
    <t>Popločavanje Trga Sv. Stjepana</t>
  </si>
  <si>
    <t>Križni rat, skalinade pored kuće dr. Dujmović i pored kuće Fučkar</t>
  </si>
  <si>
    <t>Uređenje starog pješačkog puta od Paisa do Pokonjeg dola, 300 m'</t>
  </si>
  <si>
    <t>Uređenje kolno-pješačke ulice poviše garaža u Križnoj luci u dužini oko 80 m'</t>
  </si>
  <si>
    <t>Uređenje i proširenje okuke u Križnoj luci kod kuće Softić</t>
  </si>
  <si>
    <t>Uređenje ulice, predio Lučica kod škole, od kuće Barbarić do kuće Petričević, dužina ~ 100 m, šir. 2,50 m</t>
  </si>
  <si>
    <t>Zastup - Ulica dr. Orest Žunković - Potporni zid i pripadajući nogostup. Dužina 30 m</t>
  </si>
  <si>
    <t>Popraviti temelje, 2 kom</t>
  </si>
  <si>
    <t>Dio ceste prema Sireni (kabel je položen)</t>
  </si>
  <si>
    <t>Stupovi Kors h= 5 m</t>
  </si>
  <si>
    <t>Križna luka - kod igrališta (sjeverna strana)</t>
  </si>
  <si>
    <t>Križna luka - kod Bodula</t>
  </si>
  <si>
    <t>Iskop, kabel, traka uz. (postoji)</t>
  </si>
  <si>
    <t>Dolac, prema Brusju (osim Škrelji Justine)</t>
  </si>
  <si>
    <t>Dolac, prema Antoani</t>
  </si>
  <si>
    <t>Bukainka, od Spektra prema dječjem vrtiću</t>
  </si>
  <si>
    <t>Majerovica, vila Leonida prema vili Sabora</t>
  </si>
  <si>
    <t>Križni rat, nastavak do zadnje kuće</t>
  </si>
  <si>
    <t>GRAD HVAR - NERAZVRSTANE CESTE - PROGRAM IZGRADNJE ZA 2006. GOD.</t>
  </si>
  <si>
    <t>GRAD HVAR - JAVNA RASVJETA - PROGRAM IZGRADNJE ZA 2006. GOD.</t>
  </si>
  <si>
    <t>GRAD HVAR - IZGRADNJA OBJEKATA I UREĐAJA ZA ODVODNJU I PROČIŠĆAVANJE OTPADNIH VODA ZA 2006. GOD.</t>
  </si>
  <si>
    <t>Prilog br. 5</t>
  </si>
  <si>
    <t>GRAD HVAR - IZGRADNJA OBJEKATA I UREĐAJA ZA ODVODNJU I PROČIŠĆAVANJE OBORINSKIH VODA ZA 2006. GOD.</t>
  </si>
  <si>
    <t>Područje Lučica, (Ulica 'Šime Buzolić' - ulica oko grobišta), istočno od kuće Matko Petričević, a iznad posjeda Tonko Buzolić Mišić. Zajedno s izgradnjom nogostupa i potporno-obložnog zida na ovom dijelu ulice treba napraviti kišnu šahtu</t>
  </si>
  <si>
    <t xml:space="preserve"> i rešetku za oborinsku odvodnju. Cijev je položena od ove buduće rešetke pa do skalina kod Petričevića.</t>
  </si>
  <si>
    <t>Gornji Vrisak, ulica kod kuće Marino Radojković, oborinska odvodnja (lokalno rješenje)</t>
  </si>
  <si>
    <t xml:space="preserve">Franjevački samostan, istočni ulaz u vrt. Ulična bujica s istoka ulazi punom silinom u vrt. </t>
  </si>
  <si>
    <t>Vrisak-Bukainka, kod kuće Grgo Karković, lokva na cesti (depresija), potrebno je još uraditi 35 m cijevi te rešetku i taložnicu na cesti</t>
  </si>
  <si>
    <t>Oborinska odvodnja, Bukainka, pješačka ulica između kuće Mladen Miličić Zerme i Ćurin Leonardo - Tomičić Juraj Tajnikov (velika depresija, dužina 70 m')</t>
  </si>
  <si>
    <t>Lučica, kod kuće Lovrinčević dodati još jednu kišnu rešetku na postojeću ob. odvodnju</t>
  </si>
  <si>
    <t>Individualno naselje Križna luka iznad hotela Galeb</t>
  </si>
  <si>
    <t>Procjena troškova projektiranja prijedloga lokacijske dozvole, glavnih i izvedbenih projekata sustava otpadne vode za Milnu: crpne stanice, tlačni cjevovodi, gravitacijski kanali, uređaj za pročišćavanje i podmorski ispust</t>
  </si>
  <si>
    <t>Procjena troškova projektiranja glavnog projekta oborinskog i fekalnog kolektora u prometnici između otvorenog parkirališta i autobusnog kolodvora dužine cca 200 m</t>
  </si>
  <si>
    <t>Procjena troškova projektiranja glavnog projekta spojnog kolektora oborinske vode od Ograda do buduće regulacije bujice.</t>
  </si>
  <si>
    <t>Procjena troškova projektiranja glavnog projekta oborinske kanalizacije naselja Ograde u Hvaru.</t>
  </si>
  <si>
    <t>Procjena troškova projektiranja glavnog projekta uređaja za čišćenje Hvar, podmorskog ispusta i difuzora.</t>
  </si>
  <si>
    <t>Sveta Nedjelja</t>
  </si>
  <si>
    <t>Jagodna kod Sv. Nedjelje</t>
  </si>
  <si>
    <t>HEP treba povući zračni vod 2 x 16 LKS ~ 30 m</t>
  </si>
  <si>
    <t>Bojanić bad</t>
  </si>
  <si>
    <t>- Grad Hvar (KD=150000; KN=150000; PR=200000</t>
  </si>
  <si>
    <r>
      <t>Šamoretov dolac, ulica iznad kuće Butorović, Pavičić, Lučić</t>
    </r>
    <r>
      <rPr>
        <sz val="10"/>
        <rFont val="Times New Roman"/>
        <family val="1"/>
      </rPr>
      <t>, . . .</t>
    </r>
  </si>
  <si>
    <r>
      <t>Procjena troškova projektiranja glavnog projekta regulacije bujičnog kanala od izljeva propusta ispod ceste Hvar - Milna - Stari Grad do izljeva u more i rekonstrukcija kanalizacije otpadne vode od okna 639 do okna</t>
    </r>
    <r>
      <rPr>
        <sz val="10"/>
        <rFont val="Times New Roman"/>
        <family val="1"/>
      </rPr>
      <t xml:space="preserve"> 1088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</t>
    </r>
  </si>
  <si>
    <r>
      <t>Sva asfaltiranja uz prethodno skidanje starog asfalta (ako je potrebno):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1) Ulica od "Tasine" do trafostanice kod "Garifula"</t>
    </r>
  </si>
  <si>
    <t>Projektiranje: DETALJNI PLAN i dr.</t>
  </si>
  <si>
    <t>PROSTORNO PLANIRANJE</t>
  </si>
  <si>
    <t>Izrada Programa mjera i izvješća za unapređenje stanja u prostoru</t>
  </si>
  <si>
    <t>NOVO GROBLJE</t>
  </si>
  <si>
    <t>IZRADA UPU i DPU</t>
  </si>
  <si>
    <r>
      <t xml:space="preserve">UPU - </t>
    </r>
    <r>
      <rPr>
        <sz val="10"/>
        <rFont val="Times New Roman"/>
        <family val="1"/>
      </rPr>
      <t>Zaštićena gradska jezgra</t>
    </r>
  </si>
  <si>
    <t>ZAŠTITA OKOLIŠA</t>
  </si>
  <si>
    <t>Mjere sanacije KAMENOLOMA Propod</t>
  </si>
  <si>
    <t>GEODETSKI RADOVI</t>
  </si>
  <si>
    <t>Izrada planova i ostalih projekata</t>
  </si>
  <si>
    <r>
      <t>UPU</t>
    </r>
    <r>
      <rPr>
        <sz val="10"/>
        <rFont val="Times New Roman"/>
        <family val="1"/>
      </rPr>
      <t xml:space="preserve"> - Milna</t>
    </r>
  </si>
  <si>
    <r>
      <t>UPU</t>
    </r>
    <r>
      <rPr>
        <sz val="10"/>
        <rFont val="Times New Roman"/>
        <family val="1"/>
      </rPr>
      <t xml:space="preserve"> - Pokonji dol</t>
    </r>
  </si>
  <si>
    <r>
      <t>UPU</t>
    </r>
    <r>
      <rPr>
        <sz val="10"/>
        <rFont val="Times New Roman"/>
        <family val="1"/>
      </rPr>
      <t xml:space="preserve"> - Mala Garška</t>
    </r>
  </si>
  <si>
    <r>
      <t>UPU</t>
    </r>
    <r>
      <rPr>
        <sz val="10"/>
        <rFont val="Times New Roman"/>
        <family val="1"/>
      </rPr>
      <t xml:space="preserve"> - Stanišće (gospodarska zona)</t>
    </r>
  </si>
  <si>
    <r>
      <t>UPU</t>
    </r>
    <r>
      <rPr>
        <sz val="10"/>
        <rFont val="Times New Roman"/>
        <family val="1"/>
      </rPr>
      <t xml:space="preserve"> -Brusje, Grablje, Sv. Nedjelja, Zaraće, . . .</t>
    </r>
  </si>
  <si>
    <t>gradnje komunalne infrastrukture za djelatnosti</t>
  </si>
  <si>
    <t>iz članka 30. Zakona o komunalnom gospodarstvu</t>
  </si>
  <si>
    <t>- GRAD HVAR</t>
  </si>
  <si>
    <t>- HRVATSKE VODE</t>
  </si>
  <si>
    <t>Grad Hvar</t>
  </si>
  <si>
    <t>Hrv. vode</t>
  </si>
  <si>
    <t>Služba za komunalne djelatnosti,</t>
  </si>
  <si>
    <t>prostorno uređenje, graditeljstvo</t>
  </si>
  <si>
    <t>i zaštitu okoliša</t>
  </si>
  <si>
    <t xml:space="preserve">- iz sredstava komunalnog doprinosa: </t>
  </si>
  <si>
    <t xml:space="preserve">Za proširenje mjesne mreže te izgradnje objekata vodoopskrbe naselja </t>
  </si>
  <si>
    <t>na području Grada Hvara:</t>
  </si>
  <si>
    <t>f</t>
  </si>
  <si>
    <t>- iz drugih prihoda proračuna Grada Hvara:</t>
  </si>
  <si>
    <t>- iz naknada za priključenje:</t>
  </si>
  <si>
    <t>Ovaj Program stupa na snagu osmog dana od dana objave u Službenom glasniku Grada Hvara.</t>
  </si>
  <si>
    <t xml:space="preserve">VII - </t>
  </si>
  <si>
    <t>PREDSJEDNIK</t>
  </si>
  <si>
    <t xml:space="preserve">VI - </t>
  </si>
  <si>
    <t>IZGRADNJA OBJEKATA I UREĐAJA ZA OPSKRBU PITKOM VODOM</t>
  </si>
  <si>
    <t>IZGRADNJA OBJEKATA I UREĐAJA ZA ODVODNJU OTPADNIH I OBORINSKIH VODA</t>
  </si>
  <si>
    <t>Potrebna financijska sredstva osigurat će se iz:</t>
  </si>
  <si>
    <t>- Proračun Grada Hvara (naknada za priključenje):</t>
  </si>
  <si>
    <t>- iz drugih izvora (potpora SDŽ)</t>
  </si>
  <si>
    <t>- Iz drugih izvora</t>
  </si>
  <si>
    <t>Zoran Domančić</t>
  </si>
  <si>
    <t>Program izgradnje objekata i uređaja za odvodnju otpadnih i oborinskih voda je u Prilogu br. 4</t>
  </si>
  <si>
    <r>
      <t xml:space="preserve">Program izgradnje javnih površina je u </t>
    </r>
    <r>
      <rPr>
        <b/>
        <sz val="11"/>
        <rFont val="Times New Roman"/>
        <family val="1"/>
      </rPr>
      <t>Prilogu br. 1</t>
    </r>
    <r>
      <rPr>
        <sz val="11"/>
        <rFont val="Times New Roman"/>
        <family val="1"/>
      </rPr>
      <t xml:space="preserve"> ovog Programa. </t>
    </r>
  </si>
  <si>
    <r>
      <t xml:space="preserve">Program izgradnje nerazvrstanih cesta  je u </t>
    </r>
    <r>
      <rPr>
        <b/>
        <sz val="11"/>
        <rFont val="Times New Roman"/>
        <family val="1"/>
      </rPr>
      <t>Prilogu br. 2</t>
    </r>
    <r>
      <rPr>
        <sz val="11"/>
        <rFont val="Times New Roman"/>
        <family val="1"/>
      </rPr>
      <t xml:space="preserve"> ovog Programa.</t>
    </r>
  </si>
  <si>
    <r>
      <t xml:space="preserve">Program izgradnje mreže javne rasvjete je u </t>
    </r>
    <r>
      <rPr>
        <b/>
        <sz val="11"/>
        <rFont val="Times New Roman"/>
        <family val="1"/>
      </rPr>
      <t>Prilogu br. 3</t>
    </r>
    <r>
      <rPr>
        <sz val="11"/>
        <rFont val="Times New Roman"/>
        <family val="1"/>
      </rPr>
      <t xml:space="preserve"> ovog Programa.</t>
    </r>
  </si>
  <si>
    <t xml:space="preserve">    - groblja,</t>
  </si>
  <si>
    <t>- iz drugih izvora</t>
  </si>
  <si>
    <t>- iz Vodnog doprinosa</t>
  </si>
  <si>
    <t>- Otkup zemljišta</t>
  </si>
  <si>
    <t>- Izrada projektne dokumentacije (glavni i izvedb. projekti)</t>
  </si>
  <si>
    <t>- Sufinanciranje građana</t>
  </si>
  <si>
    <t>- iz potpore Županije</t>
  </si>
  <si>
    <t>za 2012. godinu za Grad Hvar</t>
  </si>
  <si>
    <t>Hvara za razdoblje kalendarske godine 2012. za:</t>
  </si>
  <si>
    <t>Rok izgradnje je prosinac 2012. godine.</t>
  </si>
  <si>
    <r>
      <t xml:space="preserve">(Za izgradnju je predviđeno </t>
    </r>
    <r>
      <rPr>
        <b/>
        <sz val="11"/>
        <rFont val="Times New Roman"/>
        <family val="1"/>
      </rPr>
      <t>1.400.000,00</t>
    </r>
    <r>
      <rPr>
        <sz val="11"/>
        <rFont val="Times New Roman"/>
        <family val="1"/>
      </rPr>
      <t xml:space="preserve"> kn te za otkup zemljišta </t>
    </r>
    <r>
      <rPr>
        <b/>
        <sz val="11"/>
        <rFont val="Times New Roman"/>
        <family val="1"/>
      </rPr>
      <t>500.000,00</t>
    </r>
    <r>
      <rPr>
        <sz val="11"/>
        <rFont val="Times New Roman"/>
        <family val="1"/>
      </rPr>
      <t xml:space="preserve"> kn)</t>
    </r>
  </si>
  <si>
    <t>Za novo groblje "KRUVENICA" za 2012. god. predviđeno je:</t>
  </si>
  <si>
    <t>- Izgradnja vodospreme Milna</t>
  </si>
  <si>
    <t>- Izgradnja i proširenje mjesnih mreža u 2012. godini</t>
  </si>
  <si>
    <t>- Iz državnog proračuna</t>
  </si>
  <si>
    <t xml:space="preserve">pročišćeni tekst , 82/04, 110/04-Uredba, 178/04, 38/09, 79/09, 153/09 i 49/11) i članka 26. Statuta Grada Hvara </t>
  </si>
  <si>
    <t>("Službeni glasnik Grada Hvara", broj: 5/09, 7/09, 8/09, 1/11 i 2/11 - pročišćeni tekst), Gradsko vijeće Grada Hvara</t>
  </si>
  <si>
    <t>na 44.izvanrednoj sjednici od 28.prosinca 2011. godine donijelo je</t>
  </si>
  <si>
    <t>Rok je prosinac 2012. godine.</t>
  </si>
  <si>
    <t>Urbroj: 2128/01-02-11-01</t>
  </si>
  <si>
    <t>Hvar, 28. prosinca 2011. godine</t>
  </si>
  <si>
    <t>Klasa:  363-01/11-01/143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</si>
</sst>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_ ;[Red]\-#,##0.00\ "/>
  </numFmts>
  <fonts count="54">
    <font>
      <sz val="11"/>
      <name val="Courier New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TimesRoman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7"/>
      <name val="TimesRoman"/>
      <family val="0"/>
    </font>
    <font>
      <sz val="7"/>
      <name val="Times New Roman"/>
      <family val="1"/>
    </font>
    <font>
      <vertAlign val="subscript"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trike/>
      <sz val="11"/>
      <name val="Times New Roman"/>
      <family val="1"/>
    </font>
    <font>
      <i/>
      <sz val="11"/>
      <name val="Times New Roman"/>
      <family val="1"/>
    </font>
    <font>
      <u val="single"/>
      <sz val="12.65"/>
      <color indexed="12"/>
      <name val="Courier New"/>
      <family val="0"/>
    </font>
    <font>
      <u val="single"/>
      <sz val="12.65"/>
      <color indexed="36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 quotePrefix="1">
      <alignment horizontal="center"/>
    </xf>
    <xf numFmtId="0" fontId="3" fillId="0" borderId="22" xfId="0" applyFont="1" applyBorder="1" applyAlignment="1">
      <alignment horizontal="left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" fontId="3" fillId="0" borderId="11" xfId="0" applyNumberFormat="1" applyFont="1" applyBorder="1" applyAlignment="1" quotePrefix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left"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 quotePrefix="1">
      <alignment horizontal="left" wrapText="1"/>
    </xf>
    <xf numFmtId="0" fontId="3" fillId="0" borderId="0" xfId="0" applyFont="1" applyFill="1" applyBorder="1" applyAlignment="1" quotePrefix="1">
      <alignment horizontal="right"/>
    </xf>
    <xf numFmtId="0" fontId="10" fillId="0" borderId="0" xfId="0" applyFont="1" applyFill="1" applyAlignment="1" quotePrefix="1">
      <alignment horizontal="left"/>
    </xf>
    <xf numFmtId="0" fontId="3" fillId="0" borderId="31" xfId="0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 wrapText="1"/>
    </xf>
    <xf numFmtId="4" fontId="3" fillId="0" borderId="31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3" fillId="0" borderId="3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left" wrapText="1"/>
    </xf>
    <xf numFmtId="0" fontId="3" fillId="0" borderId="32" xfId="0" applyFont="1" applyFill="1" applyBorder="1" applyAlignment="1">
      <alignment/>
    </xf>
    <xf numFmtId="49" fontId="3" fillId="0" borderId="32" xfId="0" applyNumberFormat="1" applyFont="1" applyFill="1" applyBorder="1" applyAlignment="1">
      <alignment horizontal="left"/>
    </xf>
    <xf numFmtId="4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49" fontId="10" fillId="0" borderId="0" xfId="0" applyNumberFormat="1" applyFont="1" applyFill="1" applyAlignment="1">
      <alignment vertical="center" wrapText="1"/>
    </xf>
    <xf numFmtId="0" fontId="3" fillId="0" borderId="0" xfId="0" applyFont="1" applyFill="1" applyAlignment="1" quotePrefix="1">
      <alignment horizont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 quotePrefix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 quotePrefix="1">
      <alignment horizontal="left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" fontId="9" fillId="0" borderId="3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31" xfId="0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31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left"/>
    </xf>
    <xf numFmtId="3" fontId="3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9" fontId="4" fillId="0" borderId="0" xfId="0" applyNumberFormat="1" applyFont="1" applyFill="1" applyAlignment="1" quotePrefix="1">
      <alignment horizontal="left"/>
    </xf>
    <xf numFmtId="4" fontId="4" fillId="0" borderId="0" xfId="0" applyNumberFormat="1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 quotePrefix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2" fillId="0" borderId="35" xfId="0" applyNumberFormat="1" applyFont="1" applyBorder="1" applyAlignment="1">
      <alignment horizontal="left" vertical="center"/>
    </xf>
    <xf numFmtId="4" fontId="2" fillId="0" borderId="36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4" fontId="2" fillId="0" borderId="35" xfId="0" applyNumberFormat="1" applyFont="1" applyBorder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4" fontId="2" fillId="0" borderId="3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4" fontId="2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115" zoomScaleNormal="115" zoomScalePageLayoutView="0" workbookViewId="0" topLeftCell="A97">
      <selection activeCell="C114" sqref="C114"/>
    </sheetView>
  </sheetViews>
  <sheetFormatPr defaultColWidth="8.88671875" defaultRowHeight="15"/>
  <cols>
    <col min="1" max="1" width="4.77734375" style="1" customWidth="1"/>
    <col min="2" max="2" width="10.3359375" style="1" customWidth="1"/>
    <col min="3" max="3" width="10.3359375" style="4" customWidth="1"/>
    <col min="4" max="6" width="10.3359375" style="1" customWidth="1"/>
    <col min="7" max="7" width="10.5546875" style="4" customWidth="1"/>
    <col min="8" max="8" width="10.21484375" style="1" customWidth="1"/>
    <col min="9" max="16384" width="8.88671875" style="1" customWidth="1"/>
  </cols>
  <sheetData>
    <row r="1" ht="15">
      <c r="B1" s="1" t="s">
        <v>0</v>
      </c>
    </row>
    <row r="2" ht="15">
      <c r="A2" s="1" t="s">
        <v>234</v>
      </c>
    </row>
    <row r="3" ht="15">
      <c r="A3" s="1" t="s">
        <v>235</v>
      </c>
    </row>
    <row r="4" ht="15">
      <c r="A4" s="1" t="s">
        <v>236</v>
      </c>
    </row>
    <row r="7" spans="1:8" ht="15">
      <c r="A7" s="240" t="s">
        <v>1</v>
      </c>
      <c r="B7" s="241"/>
      <c r="C7" s="241"/>
      <c r="D7" s="241"/>
      <c r="E7" s="241"/>
      <c r="F7" s="241"/>
      <c r="G7" s="241"/>
      <c r="H7" s="241"/>
    </row>
    <row r="8" spans="1:8" ht="15">
      <c r="A8" s="240" t="s">
        <v>189</v>
      </c>
      <c r="B8" s="241"/>
      <c r="C8" s="241"/>
      <c r="D8" s="241"/>
      <c r="E8" s="241"/>
      <c r="F8" s="241"/>
      <c r="G8" s="241"/>
      <c r="H8" s="241"/>
    </row>
    <row r="9" spans="1:8" ht="15">
      <c r="A9" s="240" t="s">
        <v>190</v>
      </c>
      <c r="B9" s="241"/>
      <c r="C9" s="241"/>
      <c r="D9" s="241"/>
      <c r="E9" s="241"/>
      <c r="F9" s="241"/>
      <c r="G9" s="241"/>
      <c r="H9" s="241"/>
    </row>
    <row r="10" spans="1:8" ht="15">
      <c r="A10" s="240" t="s">
        <v>226</v>
      </c>
      <c r="B10" s="241"/>
      <c r="C10" s="241"/>
      <c r="D10" s="241"/>
      <c r="E10" s="241"/>
      <c r="F10" s="241"/>
      <c r="G10" s="241"/>
      <c r="H10" s="241"/>
    </row>
    <row r="11" spans="1:7" s="2" customFormat="1" ht="15">
      <c r="A11" s="212"/>
      <c r="C11" s="213"/>
      <c r="G11" s="213"/>
    </row>
    <row r="12" spans="1:7" s="2" customFormat="1" ht="15">
      <c r="A12" s="214" t="s">
        <v>2</v>
      </c>
      <c r="C12" s="213"/>
      <c r="G12" s="213"/>
    </row>
    <row r="13" spans="3:7" s="215" customFormat="1" ht="19.5" customHeight="1">
      <c r="C13" s="216"/>
      <c r="D13" s="217" t="s">
        <v>3</v>
      </c>
      <c r="G13" s="216"/>
    </row>
    <row r="14" ht="15">
      <c r="B14" s="1" t="s">
        <v>4</v>
      </c>
    </row>
    <row r="15" ht="15">
      <c r="A15" s="1" t="s">
        <v>227</v>
      </c>
    </row>
    <row r="16" ht="15">
      <c r="A16" s="218" t="s">
        <v>5</v>
      </c>
    </row>
    <row r="17" ht="15">
      <c r="A17" s="218" t="s">
        <v>6</v>
      </c>
    </row>
    <row r="18" ht="15">
      <c r="A18" s="218" t="s">
        <v>219</v>
      </c>
    </row>
    <row r="19" ht="15">
      <c r="A19" s="218" t="s">
        <v>7</v>
      </c>
    </row>
    <row r="20" ht="15">
      <c r="A20" s="218" t="s">
        <v>8</v>
      </c>
    </row>
    <row r="21" ht="15">
      <c r="A21" s="218" t="s">
        <v>9</v>
      </c>
    </row>
    <row r="23" ht="15">
      <c r="B23" s="1" t="s">
        <v>10</v>
      </c>
    </row>
    <row r="24" ht="15">
      <c r="A24" s="1" t="s">
        <v>11</v>
      </c>
    </row>
    <row r="25" ht="15">
      <c r="A25" s="1" t="s">
        <v>12</v>
      </c>
    </row>
    <row r="27" ht="15">
      <c r="A27" s="214" t="s">
        <v>13</v>
      </c>
    </row>
    <row r="28" spans="3:7" s="200" customFormat="1" ht="19.5" customHeight="1">
      <c r="C28" s="201"/>
      <c r="D28" s="217" t="s">
        <v>14</v>
      </c>
      <c r="G28" s="201"/>
    </row>
    <row r="29" ht="15">
      <c r="B29" s="1" t="s">
        <v>216</v>
      </c>
    </row>
    <row r="30" spans="2:7" s="200" customFormat="1" ht="19.5" customHeight="1">
      <c r="B30" s="202" t="s">
        <v>16</v>
      </c>
      <c r="C30" s="219">
        <v>450000</v>
      </c>
      <c r="D30" s="203" t="s">
        <v>17</v>
      </c>
      <c r="G30" s="201"/>
    </row>
    <row r="31" ht="15">
      <c r="B31" s="1" t="s">
        <v>228</v>
      </c>
    </row>
    <row r="32" ht="15">
      <c r="B32" s="1" t="s">
        <v>15</v>
      </c>
    </row>
    <row r="33" spans="3:8" ht="15">
      <c r="C33" s="5" t="s">
        <v>198</v>
      </c>
      <c r="D33" s="190"/>
      <c r="E33" s="190"/>
      <c r="F33" s="220"/>
      <c r="G33" s="4">
        <v>300000</v>
      </c>
      <c r="H33" s="1" t="s">
        <v>17</v>
      </c>
    </row>
    <row r="34" spans="3:8" s="195" customFormat="1" ht="15">
      <c r="C34" s="196" t="s">
        <v>212</v>
      </c>
      <c r="G34" s="204">
        <v>150000</v>
      </c>
      <c r="H34" s="195" t="s">
        <v>17</v>
      </c>
    </row>
    <row r="35" spans="3:8" s="195" customFormat="1" ht="15">
      <c r="C35" s="196"/>
      <c r="G35" s="231">
        <f>SUM(G33:G34)</f>
        <v>450000</v>
      </c>
      <c r="H35" s="221" t="s">
        <v>17</v>
      </c>
    </row>
    <row r="36" spans="3:6" ht="15">
      <c r="C36" s="191"/>
      <c r="D36" s="190"/>
      <c r="E36" s="190"/>
      <c r="F36" s="190"/>
    </row>
    <row r="37" spans="1:7" s="195" customFormat="1" ht="15">
      <c r="A37" s="221" t="s">
        <v>18</v>
      </c>
      <c r="C37" s="222"/>
      <c r="G37" s="222"/>
    </row>
    <row r="38" spans="3:7" s="223" customFormat="1" ht="19.5" customHeight="1">
      <c r="C38" s="224"/>
      <c r="D38" s="225" t="s">
        <v>19</v>
      </c>
      <c r="G38" s="224"/>
    </row>
    <row r="39" spans="2:7" s="195" customFormat="1" ht="15">
      <c r="B39" s="195" t="s">
        <v>217</v>
      </c>
      <c r="C39" s="222"/>
      <c r="G39" s="222"/>
    </row>
    <row r="40" spans="2:7" s="195" customFormat="1" ht="15">
      <c r="B40" s="195" t="s">
        <v>229</v>
      </c>
      <c r="C40" s="222"/>
      <c r="G40" s="222"/>
    </row>
    <row r="41" spans="2:7" s="223" customFormat="1" ht="19.5" customHeight="1">
      <c r="B41" s="226" t="s">
        <v>16</v>
      </c>
      <c r="C41" s="227">
        <v>1900000</v>
      </c>
      <c r="D41" s="228" t="s">
        <v>17</v>
      </c>
      <c r="G41" s="224"/>
    </row>
    <row r="42" spans="2:7" s="195" customFormat="1" ht="15">
      <c r="B42" s="195" t="s">
        <v>228</v>
      </c>
      <c r="C42" s="222"/>
      <c r="G42" s="222"/>
    </row>
    <row r="43" spans="2:7" s="195" customFormat="1" ht="15">
      <c r="B43" s="195" t="s">
        <v>15</v>
      </c>
      <c r="C43" s="222"/>
      <c r="G43" s="222"/>
    </row>
    <row r="44" spans="3:8" s="195" customFormat="1" ht="15">
      <c r="C44" s="196" t="s">
        <v>117</v>
      </c>
      <c r="G44" s="222">
        <v>900000</v>
      </c>
      <c r="H44" s="195" t="s">
        <v>17</v>
      </c>
    </row>
    <row r="45" spans="3:8" s="195" customFormat="1" ht="15">
      <c r="C45" s="196" t="s">
        <v>220</v>
      </c>
      <c r="G45" s="204">
        <v>1000000</v>
      </c>
      <c r="H45" s="195" t="s">
        <v>17</v>
      </c>
    </row>
    <row r="46" spans="3:8" s="195" customFormat="1" ht="15">
      <c r="C46" s="196"/>
      <c r="G46" s="231">
        <f>SUM(G44:G45)</f>
        <v>1900000</v>
      </c>
      <c r="H46" s="221" t="s">
        <v>17</v>
      </c>
    </row>
    <row r="47" spans="3:7" s="195" customFormat="1" ht="15">
      <c r="C47" s="196"/>
      <c r="G47" s="204"/>
    </row>
    <row r="48" s="195" customFormat="1" ht="15"/>
    <row r="49" ht="15">
      <c r="A49" s="214" t="s">
        <v>20</v>
      </c>
    </row>
    <row r="50" spans="3:7" s="200" customFormat="1" ht="19.5" customHeight="1">
      <c r="C50" s="201"/>
      <c r="D50" s="217" t="s">
        <v>21</v>
      </c>
      <c r="G50" s="201"/>
    </row>
    <row r="51" ht="15">
      <c r="B51" s="1" t="s">
        <v>218</v>
      </c>
    </row>
    <row r="52" spans="2:7" s="200" customFormat="1" ht="19.5" customHeight="1">
      <c r="B52" s="202" t="s">
        <v>16</v>
      </c>
      <c r="C52" s="229">
        <v>420000</v>
      </c>
      <c r="D52" s="203" t="s">
        <v>17</v>
      </c>
      <c r="G52" s="201"/>
    </row>
    <row r="53" ht="15">
      <c r="B53" s="1" t="s">
        <v>228</v>
      </c>
    </row>
    <row r="54" ht="15">
      <c r="B54" s="1" t="s">
        <v>15</v>
      </c>
    </row>
    <row r="55" spans="3:8" ht="15">
      <c r="C55" s="5" t="s">
        <v>117</v>
      </c>
      <c r="G55" s="4">
        <v>300000</v>
      </c>
      <c r="H55" s="1" t="s">
        <v>17</v>
      </c>
    </row>
    <row r="56" spans="3:8" ht="15">
      <c r="C56" s="196" t="s">
        <v>220</v>
      </c>
      <c r="G56" s="4">
        <v>120000</v>
      </c>
      <c r="H56" s="1" t="s">
        <v>17</v>
      </c>
    </row>
    <row r="57" spans="3:8" s="195" customFormat="1" ht="15">
      <c r="C57" s="196"/>
      <c r="G57" s="231">
        <f>SUM(G55:G56)</f>
        <v>420000</v>
      </c>
      <c r="H57" s="221" t="s">
        <v>17</v>
      </c>
    </row>
    <row r="58" spans="3:7" s="195" customFormat="1" ht="15">
      <c r="C58" s="196"/>
      <c r="G58" s="204"/>
    </row>
    <row r="60" ht="15">
      <c r="A60" s="214" t="s">
        <v>22</v>
      </c>
    </row>
    <row r="61" spans="3:7" s="200" customFormat="1" ht="19.5" customHeight="1">
      <c r="C61" s="201"/>
      <c r="D61" s="217" t="s">
        <v>23</v>
      </c>
      <c r="G61" s="201"/>
    </row>
    <row r="62" spans="1:8" s="190" customFormat="1" ht="15">
      <c r="A62" s="1" t="s">
        <v>33</v>
      </c>
      <c r="B62" s="1" t="s">
        <v>230</v>
      </c>
      <c r="C62" s="4"/>
      <c r="D62" s="3"/>
      <c r="E62" s="1"/>
      <c r="F62" s="1"/>
      <c r="G62" s="4"/>
      <c r="H62" s="1"/>
    </row>
    <row r="63" spans="1:8" s="190" customFormat="1" ht="15">
      <c r="A63" s="209"/>
      <c r="B63" s="210" t="s">
        <v>222</v>
      </c>
      <c r="C63" s="209"/>
      <c r="D63" s="209"/>
      <c r="E63" s="209"/>
      <c r="F63" s="4">
        <v>500000</v>
      </c>
      <c r="G63" s="1" t="s">
        <v>17</v>
      </c>
      <c r="H63" s="209"/>
    </row>
    <row r="64" spans="1:8" s="190" customFormat="1" ht="15">
      <c r="A64" s="209"/>
      <c r="B64" s="210" t="s">
        <v>223</v>
      </c>
      <c r="C64" s="211"/>
      <c r="D64" s="209"/>
      <c r="E64" s="209"/>
      <c r="F64" s="4">
        <v>300000</v>
      </c>
      <c r="G64" s="1" t="s">
        <v>17</v>
      </c>
      <c r="H64" s="209"/>
    </row>
    <row r="65" spans="1:8" s="190" customFormat="1" ht="15">
      <c r="A65" s="200"/>
      <c r="B65" s="202" t="s">
        <v>16</v>
      </c>
      <c r="C65" s="229">
        <v>800000</v>
      </c>
      <c r="D65" s="203" t="s">
        <v>17</v>
      </c>
      <c r="E65" s="200"/>
      <c r="F65" s="200"/>
      <c r="G65" s="201"/>
      <c r="H65" s="200"/>
    </row>
    <row r="66" spans="1:8" s="190" customFormat="1" ht="15">
      <c r="A66" s="1"/>
      <c r="B66" s="1" t="s">
        <v>237</v>
      </c>
      <c r="C66" s="4"/>
      <c r="D66" s="1"/>
      <c r="E66" s="1"/>
      <c r="F66" s="1"/>
      <c r="G66" s="4"/>
      <c r="H66" s="1"/>
    </row>
    <row r="67" spans="1:8" s="190" customFormat="1" ht="15">
      <c r="A67" s="1"/>
      <c r="B67" s="1" t="s">
        <v>210</v>
      </c>
      <c r="C67" s="4"/>
      <c r="D67" s="1"/>
      <c r="E67" s="1"/>
      <c r="F67" s="1"/>
      <c r="G67" s="4"/>
      <c r="H67" s="1"/>
    </row>
    <row r="68" spans="1:8" s="190" customFormat="1" ht="15">
      <c r="A68" s="1"/>
      <c r="B68" s="5" t="s">
        <v>224</v>
      </c>
      <c r="C68" s="4"/>
      <c r="D68" s="1"/>
      <c r="E68" s="1"/>
      <c r="F68" s="1"/>
      <c r="G68" s="4">
        <v>800000</v>
      </c>
      <c r="H68" s="1" t="s">
        <v>17</v>
      </c>
    </row>
    <row r="69" spans="1:8" s="190" customFormat="1" ht="15">
      <c r="A69" s="1"/>
      <c r="B69" s="1"/>
      <c r="C69" s="4"/>
      <c r="D69" s="3"/>
      <c r="E69" s="1"/>
      <c r="F69" s="1"/>
      <c r="G69" s="232">
        <f>SUM(G68:G68)</f>
        <v>800000</v>
      </c>
      <c r="H69" s="214" t="s">
        <v>17</v>
      </c>
    </row>
    <row r="70" spans="1:8" ht="15">
      <c r="A70" s="21"/>
      <c r="B70" s="21"/>
      <c r="C70" s="197"/>
      <c r="D70" s="21"/>
      <c r="E70" s="21"/>
      <c r="F70" s="21"/>
      <c r="G70" s="197"/>
      <c r="H70" s="21"/>
    </row>
    <row r="71" spans="1:2" ht="15">
      <c r="A71" s="214" t="s">
        <v>207</v>
      </c>
      <c r="B71" s="214" t="s">
        <v>208</v>
      </c>
    </row>
    <row r="72" ht="15">
      <c r="A72" s="214"/>
    </row>
    <row r="73" spans="3:7" s="200" customFormat="1" ht="19.5" customHeight="1">
      <c r="C73" s="201"/>
      <c r="D73" s="217" t="s">
        <v>24</v>
      </c>
      <c r="G73" s="201"/>
    </row>
    <row r="74" spans="1:4" ht="15">
      <c r="A74" s="1" t="s">
        <v>33</v>
      </c>
      <c r="B74" s="1" t="s">
        <v>199</v>
      </c>
      <c r="D74" s="3"/>
    </row>
    <row r="75" spans="2:4" ht="15">
      <c r="B75" s="1" t="s">
        <v>200</v>
      </c>
      <c r="D75" s="3"/>
    </row>
    <row r="76" spans="2:7" s="209" customFormat="1" ht="15">
      <c r="B76" s="210" t="s">
        <v>231</v>
      </c>
      <c r="F76" s="4">
        <v>130000</v>
      </c>
      <c r="G76" s="1" t="s">
        <v>17</v>
      </c>
    </row>
    <row r="77" spans="2:7" s="209" customFormat="1" ht="15">
      <c r="B77" s="210" t="s">
        <v>232</v>
      </c>
      <c r="C77" s="211"/>
      <c r="F77" s="4">
        <v>120000</v>
      </c>
      <c r="G77" s="1" t="s">
        <v>17</v>
      </c>
    </row>
    <row r="78" spans="2:7" s="200" customFormat="1" ht="19.5" customHeight="1">
      <c r="B78" s="202" t="s">
        <v>16</v>
      </c>
      <c r="C78" s="229">
        <v>250000</v>
      </c>
      <c r="D78" s="203" t="s">
        <v>17</v>
      </c>
      <c r="G78" s="201"/>
    </row>
    <row r="79" ht="15">
      <c r="B79" s="1" t="s">
        <v>228</v>
      </c>
    </row>
    <row r="80" ht="15">
      <c r="B80" s="1" t="s">
        <v>210</v>
      </c>
    </row>
    <row r="81" spans="2:8" ht="15">
      <c r="B81" s="5" t="s">
        <v>211</v>
      </c>
      <c r="G81" s="4">
        <v>120000</v>
      </c>
      <c r="H81" s="1" t="s">
        <v>17</v>
      </c>
    </row>
    <row r="82" spans="2:8" ht="15">
      <c r="B82" s="198" t="s">
        <v>233</v>
      </c>
      <c r="G82" s="4">
        <v>100000</v>
      </c>
      <c r="H82" s="1" t="s">
        <v>17</v>
      </c>
    </row>
    <row r="83" spans="2:8" ht="15">
      <c r="B83" s="198" t="s">
        <v>213</v>
      </c>
      <c r="G83" s="4">
        <v>30000</v>
      </c>
      <c r="H83" s="1" t="s">
        <v>17</v>
      </c>
    </row>
    <row r="84" spans="4:8" ht="15">
      <c r="D84" s="3"/>
      <c r="G84" s="232">
        <f>SUM(G81:G83)</f>
        <v>250000</v>
      </c>
      <c r="H84" s="214" t="s">
        <v>17</v>
      </c>
    </row>
    <row r="85" ht="15">
      <c r="F85" s="197"/>
    </row>
    <row r="86" spans="1:7" ht="15">
      <c r="A86" s="214" t="s">
        <v>205</v>
      </c>
      <c r="B86" s="233" t="s">
        <v>209</v>
      </c>
      <c r="C86" s="234"/>
      <c r="D86" s="234"/>
      <c r="E86" s="234"/>
      <c r="F86" s="235"/>
      <c r="G86" s="236"/>
    </row>
    <row r="87" spans="1:7" ht="15">
      <c r="A87" s="214"/>
      <c r="B87" s="237"/>
      <c r="C87" s="237"/>
      <c r="D87" s="237"/>
      <c r="E87" s="237"/>
      <c r="F87" s="238"/>
      <c r="G87" s="239"/>
    </row>
    <row r="88" ht="15">
      <c r="D88" s="3" t="s">
        <v>27</v>
      </c>
    </row>
    <row r="89" ht="15">
      <c r="B89" s="214" t="s">
        <v>215</v>
      </c>
    </row>
    <row r="90" spans="1:7" s="200" customFormat="1" ht="19.5" customHeight="1">
      <c r="A90" s="205"/>
      <c r="B90" s="202" t="s">
        <v>16</v>
      </c>
      <c r="C90" s="206">
        <v>1200000</v>
      </c>
      <c r="D90" s="203" t="s">
        <v>17</v>
      </c>
      <c r="E90" s="207"/>
      <c r="G90" s="201"/>
    </row>
    <row r="91" ht="15">
      <c r="B91" s="1" t="s">
        <v>228</v>
      </c>
    </row>
    <row r="92" ht="15">
      <c r="B92" s="1" t="s">
        <v>15</v>
      </c>
    </row>
    <row r="93" spans="3:8" ht="15">
      <c r="C93" s="5" t="s">
        <v>203</v>
      </c>
      <c r="G93" s="4">
        <v>30000</v>
      </c>
      <c r="H93" s="1" t="s">
        <v>17</v>
      </c>
    </row>
    <row r="94" spans="3:8" ht="15">
      <c r="C94" s="5" t="s">
        <v>202</v>
      </c>
      <c r="G94" s="4">
        <v>940000</v>
      </c>
      <c r="H94" s="1" t="s">
        <v>17</v>
      </c>
    </row>
    <row r="95" spans="3:8" ht="15">
      <c r="C95" s="198" t="s">
        <v>225</v>
      </c>
      <c r="G95" s="4">
        <v>200000</v>
      </c>
      <c r="H95" s="1" t="s">
        <v>17</v>
      </c>
    </row>
    <row r="96" spans="3:8" ht="15">
      <c r="C96" s="198" t="s">
        <v>221</v>
      </c>
      <c r="G96" s="4">
        <v>30000</v>
      </c>
      <c r="H96" s="1" t="s">
        <v>17</v>
      </c>
    </row>
    <row r="97" spans="2:8" s="190" customFormat="1" ht="15">
      <c r="B97" s="191"/>
      <c r="C97" s="191"/>
      <c r="G97" s="232">
        <f>SUM(G93:G96)</f>
        <v>1200000</v>
      </c>
      <c r="H97" s="214" t="s">
        <v>17</v>
      </c>
    </row>
    <row r="98" spans="2:8" s="190" customFormat="1" ht="15">
      <c r="B98" s="191"/>
      <c r="C98" s="191"/>
      <c r="G98" s="197"/>
      <c r="H98" s="208"/>
    </row>
    <row r="99" ht="15">
      <c r="D99" s="3" t="s">
        <v>28</v>
      </c>
    </row>
    <row r="100" spans="1:2" ht="15">
      <c r="A100" s="199"/>
      <c r="B100" s="1" t="s">
        <v>204</v>
      </c>
    </row>
    <row r="101" ht="15" customHeight="1">
      <c r="A101" s="2"/>
    </row>
    <row r="103" spans="1:8" ht="15">
      <c r="A103" s="242" t="s">
        <v>29</v>
      </c>
      <c r="B103" s="243"/>
      <c r="C103" s="243"/>
      <c r="D103" s="243"/>
      <c r="E103" s="243"/>
      <c r="F103" s="243"/>
      <c r="G103" s="243"/>
      <c r="H103" s="243"/>
    </row>
    <row r="104" spans="1:8" ht="15">
      <c r="A104" s="242" t="s">
        <v>30</v>
      </c>
      <c r="B104" s="243"/>
      <c r="C104" s="243"/>
      <c r="D104" s="243"/>
      <c r="E104" s="243"/>
      <c r="F104" s="243"/>
      <c r="G104" s="243"/>
      <c r="H104" s="243"/>
    </row>
    <row r="105" spans="1:8" ht="15">
      <c r="A105" s="242" t="s">
        <v>31</v>
      </c>
      <c r="B105" s="243"/>
      <c r="C105" s="243"/>
      <c r="D105" s="243"/>
      <c r="E105" s="243"/>
      <c r="F105" s="243"/>
      <c r="G105" s="243"/>
      <c r="H105" s="243"/>
    </row>
    <row r="106" spans="1:8" ht="15">
      <c r="A106" s="242" t="s">
        <v>32</v>
      </c>
      <c r="B106" s="243"/>
      <c r="C106" s="243"/>
      <c r="D106" s="243"/>
      <c r="E106" s="243"/>
      <c r="F106" s="243"/>
      <c r="G106" s="243"/>
      <c r="H106" s="243"/>
    </row>
    <row r="107" spans="2:8" ht="15">
      <c r="B107" s="199"/>
      <c r="C107" s="199"/>
      <c r="D107" s="199"/>
      <c r="E107" s="199"/>
      <c r="F107" s="199"/>
      <c r="G107" s="199"/>
      <c r="H107" s="199"/>
    </row>
    <row r="108" spans="1:8" ht="15">
      <c r="A108" s="1" t="s">
        <v>240</v>
      </c>
      <c r="B108" s="230"/>
      <c r="C108" s="199"/>
      <c r="D108" s="199"/>
      <c r="E108" s="199"/>
      <c r="F108" s="199"/>
      <c r="G108" s="199"/>
      <c r="H108" s="199"/>
    </row>
    <row r="109" spans="1:8" ht="15">
      <c r="A109" s="1" t="s">
        <v>238</v>
      </c>
      <c r="B109" s="199"/>
      <c r="C109" s="199"/>
      <c r="D109" s="199"/>
      <c r="E109" s="199"/>
      <c r="F109" s="199"/>
      <c r="G109" s="199"/>
      <c r="H109" s="199"/>
    </row>
    <row r="110" spans="1:8" ht="15">
      <c r="A110" s="1" t="s">
        <v>239</v>
      </c>
      <c r="B110" s="199"/>
      <c r="C110" s="199"/>
      <c r="D110" s="199"/>
      <c r="E110" s="199"/>
      <c r="G110" s="199"/>
      <c r="H110" s="199"/>
    </row>
    <row r="111" spans="2:8" ht="15">
      <c r="B111" s="199"/>
      <c r="C111" s="199"/>
      <c r="D111" s="199"/>
      <c r="E111" s="199"/>
      <c r="F111" s="1" t="s">
        <v>206</v>
      </c>
      <c r="G111" s="199"/>
      <c r="H111" s="199"/>
    </row>
    <row r="112" spans="1:7" ht="15">
      <c r="A112" s="199"/>
      <c r="B112" s="199"/>
      <c r="C112" s="199"/>
      <c r="D112" s="199"/>
      <c r="E112" s="199"/>
      <c r="F112" s="1" t="s">
        <v>34</v>
      </c>
      <c r="G112" s="199"/>
    </row>
    <row r="113" spans="2:7" ht="15">
      <c r="B113" s="230"/>
      <c r="C113" s="230"/>
      <c r="D113" s="199"/>
      <c r="E113" s="199"/>
      <c r="G113" s="199"/>
    </row>
    <row r="114" spans="2:3" ht="15">
      <c r="B114" s="230"/>
      <c r="C114" s="230"/>
    </row>
    <row r="115" spans="2:3" ht="15">
      <c r="B115" s="230"/>
      <c r="C115" s="230"/>
    </row>
    <row r="116" ht="15">
      <c r="F116" s="1" t="s">
        <v>214</v>
      </c>
    </row>
  </sheetData>
  <sheetProtection/>
  <mergeCells count="9">
    <mergeCell ref="B86:G87"/>
    <mergeCell ref="A7:H7"/>
    <mergeCell ref="A8:H8"/>
    <mergeCell ref="A9:H9"/>
    <mergeCell ref="A10:H10"/>
    <mergeCell ref="A106:H106"/>
    <mergeCell ref="A103:H103"/>
    <mergeCell ref="A104:H104"/>
    <mergeCell ref="A105:H105"/>
  </mergeCells>
  <printOptions/>
  <pageMargins left="0.7086614173228347" right="0" top="0.5905511811023623" bottom="0" header="0" footer="0"/>
  <pageSetup horizontalDpi="300" verticalDpi="300" orientation="portrait" paperSize="9" r:id="rId1"/>
  <headerFooter alignWithMargins="0">
    <oddHeader>&amp;R&amp;"Times New Roman,Regular"&amp;7&amp;F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B10" sqref="B10"/>
    </sheetView>
  </sheetViews>
  <sheetFormatPr defaultColWidth="8.88671875" defaultRowHeight="15"/>
  <cols>
    <col min="1" max="1" width="13.21484375" style="7" customWidth="1"/>
    <col min="2" max="2" width="8.77734375" style="7" customWidth="1"/>
    <col min="3" max="3" width="8.99609375" style="7" bestFit="1" customWidth="1"/>
    <col min="4" max="5" width="7.99609375" style="7" customWidth="1"/>
    <col min="6" max="6" width="9.21484375" style="7" customWidth="1"/>
    <col min="7" max="7" width="9.77734375" style="7" customWidth="1"/>
    <col min="8" max="8" width="11.21484375" style="7" customWidth="1"/>
    <col min="9" max="9" width="2.21484375" style="7" customWidth="1"/>
    <col min="10" max="10" width="11.10546875" style="7" customWidth="1"/>
    <col min="11" max="16384" width="8.88671875" style="7" customWidth="1"/>
  </cols>
  <sheetData>
    <row r="1" ht="15">
      <c r="A1" s="2" t="s">
        <v>84</v>
      </c>
    </row>
    <row r="2" ht="15">
      <c r="A2" s="2" t="s">
        <v>85</v>
      </c>
    </row>
    <row r="3" ht="15">
      <c r="A3" s="2" t="s">
        <v>86</v>
      </c>
    </row>
    <row r="4" ht="15">
      <c r="A4" s="2"/>
    </row>
    <row r="5" spans="1:3" ht="12.75">
      <c r="A5" s="8" t="s">
        <v>87</v>
      </c>
      <c r="C5" s="8"/>
    </row>
    <row r="6" ht="13.5" thickBot="1"/>
    <row r="7" spans="1:8" s="15" customFormat="1" ht="19.5" customHeight="1">
      <c r="A7" s="57" t="s">
        <v>88</v>
      </c>
      <c r="B7" s="58" t="s">
        <v>89</v>
      </c>
      <c r="C7" s="59" t="s">
        <v>90</v>
      </c>
      <c r="D7" s="59" t="s">
        <v>91</v>
      </c>
      <c r="E7" s="59" t="s">
        <v>92</v>
      </c>
      <c r="F7" s="59" t="s">
        <v>93</v>
      </c>
      <c r="G7" s="60" t="s">
        <v>94</v>
      </c>
      <c r="H7" s="57" t="s">
        <v>16</v>
      </c>
    </row>
    <row r="8" spans="1:8" s="15" customFormat="1" ht="19.5" customHeight="1" thickBot="1">
      <c r="A8" s="61" t="s">
        <v>95</v>
      </c>
      <c r="B8" s="62" t="s">
        <v>96</v>
      </c>
      <c r="C8" s="63" t="s">
        <v>97</v>
      </c>
      <c r="D8" s="63" t="s">
        <v>98</v>
      </c>
      <c r="E8" s="63"/>
      <c r="F8" s="63" t="s">
        <v>99</v>
      </c>
      <c r="G8" s="64" t="s">
        <v>100</v>
      </c>
      <c r="H8" s="61" t="s">
        <v>119</v>
      </c>
    </row>
    <row r="9" spans="1:8" ht="12.75">
      <c r="A9" s="31"/>
      <c r="B9" s="25"/>
      <c r="C9" s="12"/>
      <c r="D9" s="12"/>
      <c r="E9" s="12"/>
      <c r="F9" s="12"/>
      <c r="G9" s="34"/>
      <c r="H9" s="38">
        <f aca="true" t="shared" si="0" ref="H9:H24">SUM(B9:G9)</f>
        <v>0</v>
      </c>
    </row>
    <row r="10" spans="1:8" ht="12.75">
      <c r="A10" s="31" t="s">
        <v>101</v>
      </c>
      <c r="B10" s="25">
        <f>'Program gradnje za 2009'!G33</f>
        <v>300000</v>
      </c>
      <c r="C10" s="12">
        <f>'Program gradnje za 2009'!G44</f>
        <v>900000</v>
      </c>
      <c r="D10" s="12">
        <f>'Program gradnje za 2009'!G55</f>
        <v>300000</v>
      </c>
      <c r="E10" s="12" t="e">
        <f>'Program gradnje za 2009'!#REF!</f>
        <v>#REF!</v>
      </c>
      <c r="F10" s="12"/>
      <c r="G10" s="34"/>
      <c r="H10" s="38" t="e">
        <f t="shared" si="0"/>
        <v>#REF!</v>
      </c>
    </row>
    <row r="11" spans="1:8" ht="12.75">
      <c r="A11" s="42"/>
      <c r="B11" s="26"/>
      <c r="C11" s="13"/>
      <c r="D11" s="13"/>
      <c r="E11" s="13"/>
      <c r="F11" s="13"/>
      <c r="G11" s="35"/>
      <c r="H11" s="53">
        <f t="shared" si="0"/>
        <v>0</v>
      </c>
    </row>
    <row r="12" spans="1:8" ht="12.75">
      <c r="A12" s="43" t="s">
        <v>102</v>
      </c>
      <c r="B12" s="27"/>
      <c r="C12" s="10"/>
      <c r="D12" s="10"/>
      <c r="E12" s="10"/>
      <c r="F12" s="10"/>
      <c r="G12" s="36"/>
      <c r="H12" s="54">
        <f t="shared" si="0"/>
        <v>0</v>
      </c>
    </row>
    <row r="13" spans="1:8" ht="12.75">
      <c r="A13" s="31" t="s">
        <v>103</v>
      </c>
      <c r="B13" s="25"/>
      <c r="C13" s="12" t="e">
        <f>'Program gradnje za 2009'!#REF!</f>
        <v>#REF!</v>
      </c>
      <c r="D13" s="12"/>
      <c r="E13" s="12"/>
      <c r="F13" s="12" t="e">
        <f>'Program gradnje za 2009'!#REF!</f>
        <v>#REF!</v>
      </c>
      <c r="G13" s="34" t="e">
        <f>'Program gradnje za 2009'!#REF!</f>
        <v>#REF!</v>
      </c>
      <c r="H13" s="38" t="e">
        <f t="shared" si="0"/>
        <v>#REF!</v>
      </c>
    </row>
    <row r="14" spans="1:8" ht="12.75">
      <c r="A14" s="44" t="s">
        <v>104</v>
      </c>
      <c r="B14" s="26"/>
      <c r="C14" s="13"/>
      <c r="D14" s="13"/>
      <c r="E14" s="13"/>
      <c r="F14" s="13"/>
      <c r="G14" s="35"/>
      <c r="H14" s="53">
        <f t="shared" si="0"/>
        <v>0</v>
      </c>
    </row>
    <row r="15" spans="1:8" ht="12.75">
      <c r="A15" s="43"/>
      <c r="B15" s="27"/>
      <c r="C15" s="10"/>
      <c r="D15" s="10"/>
      <c r="E15" s="10"/>
      <c r="F15" s="10"/>
      <c r="G15" s="36"/>
      <c r="H15" s="54">
        <f t="shared" si="0"/>
        <v>0</v>
      </c>
    </row>
    <row r="16" spans="1:8" ht="12.75">
      <c r="A16" s="31" t="s">
        <v>105</v>
      </c>
      <c r="B16" s="25"/>
      <c r="C16" s="12"/>
      <c r="D16" s="12"/>
      <c r="E16" s="12"/>
      <c r="F16" s="12" t="e">
        <f>'Program gradnje za 2009'!#REF!</f>
        <v>#REF!</v>
      </c>
      <c r="G16" s="34"/>
      <c r="H16" s="38" t="e">
        <f t="shared" si="0"/>
        <v>#REF!</v>
      </c>
    </row>
    <row r="17" spans="1:8" ht="12.75">
      <c r="A17" s="31"/>
      <c r="B17" s="25"/>
      <c r="C17" s="12"/>
      <c r="D17" s="12"/>
      <c r="E17" s="12"/>
      <c r="F17" s="12"/>
      <c r="G17" s="34"/>
      <c r="H17" s="38">
        <f t="shared" si="0"/>
        <v>0</v>
      </c>
    </row>
    <row r="18" spans="1:8" ht="12.75">
      <c r="A18" s="43"/>
      <c r="B18" s="27"/>
      <c r="C18" s="10"/>
      <c r="D18" s="10"/>
      <c r="E18" s="10"/>
      <c r="F18" s="65"/>
      <c r="G18" s="36"/>
      <c r="H18" s="54">
        <f t="shared" si="0"/>
        <v>0</v>
      </c>
    </row>
    <row r="19" spans="1:8" s="15" customFormat="1" ht="25.5">
      <c r="A19" s="32" t="s">
        <v>106</v>
      </c>
      <c r="B19" s="28" t="e">
        <f>'Program gradnje za 2009'!#REF!</f>
        <v>#REF!</v>
      </c>
      <c r="C19" s="14" t="e">
        <f>'Program gradnje za 2009'!#REF!</f>
        <v>#REF!</v>
      </c>
      <c r="D19" s="14" t="e">
        <f>'Program gradnje za 2009'!#REF!</f>
        <v>#REF!</v>
      </c>
      <c r="E19" s="14" t="e">
        <f>'Program gradnje za 2009'!#REF!</f>
        <v>#REF!</v>
      </c>
      <c r="F19" s="14" t="e">
        <f>'Program gradnje za 2009'!#REF!</f>
        <v>#REF!</v>
      </c>
      <c r="G19" s="37" t="e">
        <f>'Program gradnje za 2009'!#REF!</f>
        <v>#REF!</v>
      </c>
      <c r="H19" s="39" t="e">
        <f t="shared" si="0"/>
        <v>#REF!</v>
      </c>
    </row>
    <row r="20" spans="1:10" ht="12.75">
      <c r="A20" s="42"/>
      <c r="B20" s="26"/>
      <c r="C20" s="9"/>
      <c r="D20" s="13"/>
      <c r="E20" s="13" t="s">
        <v>33</v>
      </c>
      <c r="F20" s="13"/>
      <c r="G20" s="35"/>
      <c r="H20" s="55">
        <f t="shared" si="0"/>
        <v>0</v>
      </c>
      <c r="J20" s="16"/>
    </row>
    <row r="21" spans="1:10" ht="12.75">
      <c r="A21" s="31" t="s">
        <v>111</v>
      </c>
      <c r="B21" s="25"/>
      <c r="C21" s="11"/>
      <c r="D21" s="12"/>
      <c r="E21" s="12"/>
      <c r="F21" s="12"/>
      <c r="G21" s="34"/>
      <c r="H21" s="39">
        <f t="shared" si="0"/>
        <v>0</v>
      </c>
      <c r="J21" s="16"/>
    </row>
    <row r="22" spans="1:10" s="15" customFormat="1" ht="30" customHeight="1">
      <c r="A22" s="32" t="s">
        <v>112</v>
      </c>
      <c r="B22" s="28"/>
      <c r="C22" s="14" t="e">
        <f>'Program gradnje za 2009'!#REF!</f>
        <v>#REF!</v>
      </c>
      <c r="D22" s="14"/>
      <c r="F22" s="14" t="e">
        <f>'Program gradnje za 2009'!#REF!</f>
        <v>#REF!</v>
      </c>
      <c r="G22" s="37" t="e">
        <f>'Program gradnje za 2009'!#REF!</f>
        <v>#REF!</v>
      </c>
      <c r="H22" s="39" t="e">
        <f>SUM(B22:G22)</f>
        <v>#REF!</v>
      </c>
      <c r="J22" s="23"/>
    </row>
    <row r="23" spans="1:10" ht="13.5" thickBot="1">
      <c r="A23" s="45" t="s">
        <v>118</v>
      </c>
      <c r="B23" s="26"/>
      <c r="C23" s="9"/>
      <c r="D23" s="13"/>
      <c r="E23" s="13"/>
      <c r="F23" s="13"/>
      <c r="G23" s="35"/>
      <c r="H23" s="55">
        <f t="shared" si="0"/>
        <v>0</v>
      </c>
      <c r="J23" s="16"/>
    </row>
    <row r="24" spans="1:8" ht="12.75">
      <c r="A24" s="30"/>
      <c r="B24" s="46"/>
      <c r="C24" s="47"/>
      <c r="D24" s="47"/>
      <c r="E24" s="47"/>
      <c r="F24" s="47"/>
      <c r="G24" s="50"/>
      <c r="H24" s="56">
        <f t="shared" si="0"/>
        <v>0</v>
      </c>
    </row>
    <row r="25" spans="1:10" ht="15">
      <c r="A25" s="31" t="s">
        <v>16</v>
      </c>
      <c r="B25" s="29" t="e">
        <f aca="true" t="shared" si="1" ref="B25:H25">SUM(B9:B24)</f>
        <v>#REF!</v>
      </c>
      <c r="C25" s="17" t="e">
        <f t="shared" si="1"/>
        <v>#REF!</v>
      </c>
      <c r="D25" s="17" t="e">
        <f t="shared" si="1"/>
        <v>#REF!</v>
      </c>
      <c r="E25" s="17" t="e">
        <f t="shared" si="1"/>
        <v>#REF!</v>
      </c>
      <c r="F25" s="17" t="e">
        <f t="shared" si="1"/>
        <v>#REF!</v>
      </c>
      <c r="G25" s="51" t="e">
        <f t="shared" si="1"/>
        <v>#REF!</v>
      </c>
      <c r="H25" s="40" t="e">
        <f t="shared" si="1"/>
        <v>#REF!</v>
      </c>
      <c r="J25" s="16"/>
    </row>
    <row r="26" spans="1:8" ht="13.5" thickBot="1">
      <c r="A26" s="33"/>
      <c r="B26" s="48"/>
      <c r="C26" s="49"/>
      <c r="D26" s="49"/>
      <c r="E26" s="49"/>
      <c r="F26" s="49"/>
      <c r="G26" s="52"/>
      <c r="H26" s="41"/>
    </row>
    <row r="27" ht="12.75">
      <c r="H27" s="16"/>
    </row>
    <row r="28" spans="8:10" ht="12.75">
      <c r="H28" s="24"/>
      <c r="J28" s="16"/>
    </row>
    <row r="29" spans="1:8" ht="12.75">
      <c r="A29" s="8" t="s">
        <v>113</v>
      </c>
      <c r="H29" s="16"/>
    </row>
    <row r="30" spans="1:8" ht="12.75">
      <c r="A30" s="22" t="s">
        <v>26</v>
      </c>
      <c r="H30" s="16"/>
    </row>
    <row r="31" spans="1:8" s="18" customFormat="1" ht="12.75">
      <c r="A31" s="22" t="s">
        <v>25</v>
      </c>
      <c r="B31" s="19"/>
      <c r="H31" s="6">
        <v>2900000</v>
      </c>
    </row>
    <row r="32" spans="1:8" s="18" customFormat="1" ht="12.75">
      <c r="A32" s="19"/>
      <c r="H32" s="6"/>
    </row>
    <row r="33" spans="1:8" s="18" customFormat="1" ht="12.75">
      <c r="A33" s="19" t="s">
        <v>110</v>
      </c>
      <c r="H33" s="6">
        <v>500000</v>
      </c>
    </row>
    <row r="34" spans="2:8" s="18" customFormat="1" ht="12.75">
      <c r="B34" s="19"/>
      <c r="D34" s="19"/>
      <c r="H34" s="6"/>
    </row>
    <row r="35" spans="4:8" s="18" customFormat="1" ht="12.75">
      <c r="D35" s="19"/>
      <c r="H35" s="6"/>
    </row>
    <row r="36" spans="2:8" s="18" customFormat="1" ht="12.75">
      <c r="B36" s="20"/>
      <c r="C36" s="20"/>
      <c r="D36" s="20"/>
      <c r="E36" s="20"/>
      <c r="F36" s="20"/>
      <c r="G36" s="20"/>
      <c r="H36" s="6"/>
    </row>
    <row r="37" spans="2:8" s="18" customFormat="1" ht="12.75">
      <c r="B37" s="20"/>
      <c r="C37" s="20"/>
      <c r="D37" s="20"/>
      <c r="E37" s="20"/>
      <c r="F37" s="20"/>
      <c r="G37" s="20"/>
      <c r="H37" s="6"/>
    </row>
    <row r="38" spans="2:8" s="18" customFormat="1" ht="12.75">
      <c r="B38" s="20"/>
      <c r="C38" s="20"/>
      <c r="D38" s="20"/>
      <c r="E38" s="20"/>
      <c r="F38" s="20"/>
      <c r="G38" s="20"/>
      <c r="H38" s="6"/>
    </row>
    <row r="39" spans="2:8" s="18" customFormat="1" ht="12.75">
      <c r="B39" s="20"/>
      <c r="C39" s="20"/>
      <c r="D39" s="20"/>
      <c r="E39" s="20"/>
      <c r="F39" s="20"/>
      <c r="G39" s="20"/>
      <c r="H39" s="20"/>
    </row>
    <row r="40" spans="2:8" s="18" customFormat="1" ht="12.75">
      <c r="B40" s="20"/>
      <c r="C40" s="20"/>
      <c r="D40" s="20"/>
      <c r="E40" s="20"/>
      <c r="F40" s="20"/>
      <c r="G40" s="20"/>
      <c r="H40" s="20"/>
    </row>
    <row r="41" spans="2:8" s="18" customFormat="1" ht="12.75">
      <c r="B41" s="20"/>
      <c r="C41" s="20"/>
      <c r="D41" s="20"/>
      <c r="E41" s="20"/>
      <c r="F41" s="20"/>
      <c r="G41" s="20"/>
      <c r="H41" s="20">
        <f>SUM(B41:G41)</f>
        <v>0</v>
      </c>
    </row>
    <row r="42" spans="2:8" s="18" customFormat="1" ht="12.75">
      <c r="B42" s="20"/>
      <c r="C42" s="20"/>
      <c r="D42" s="20"/>
      <c r="E42" s="20"/>
      <c r="F42" s="20"/>
      <c r="G42" s="20"/>
      <c r="H42" s="20">
        <f>SUM(B42:G42)</f>
        <v>0</v>
      </c>
    </row>
    <row r="43" spans="2:8" s="18" customFormat="1" ht="12.75">
      <c r="B43" s="20"/>
      <c r="C43" s="20"/>
      <c r="D43" s="20"/>
      <c r="E43" s="20"/>
      <c r="F43" s="20"/>
      <c r="G43" s="20"/>
      <c r="H43" s="20">
        <f>SUM(B43:G43)</f>
        <v>0</v>
      </c>
    </row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ht="12.75">
      <c r="C49" s="18"/>
    </row>
    <row r="50" ht="12.75">
      <c r="C50" s="18"/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6">
      <selection activeCell="H16" sqref="H16"/>
    </sheetView>
  </sheetViews>
  <sheetFormatPr defaultColWidth="8.88671875" defaultRowHeight="15" customHeight="1"/>
  <cols>
    <col min="1" max="1" width="33.6640625" style="66" customWidth="1"/>
    <col min="2" max="2" width="3.88671875" style="67" customWidth="1"/>
    <col min="3" max="3" width="6.99609375" style="68" customWidth="1"/>
    <col min="4" max="4" width="7.21484375" style="69" customWidth="1"/>
    <col min="5" max="5" width="8.5546875" style="69" customWidth="1"/>
    <col min="6" max="6" width="10.77734375" style="82" customWidth="1"/>
    <col min="7" max="7" width="7.21484375" style="71" customWidth="1"/>
    <col min="8" max="8" width="8.5546875" style="72" customWidth="1"/>
    <col min="9" max="9" width="10.4453125" style="71" customWidth="1"/>
    <col min="10" max="16384" width="8.88671875" style="71" customWidth="1"/>
  </cols>
  <sheetData>
    <row r="1" spans="1:6" ht="15" customHeight="1">
      <c r="A1" s="66" t="s">
        <v>33</v>
      </c>
      <c r="F1" s="70"/>
    </row>
    <row r="2" spans="1:6" ht="15" customHeight="1">
      <c r="A2" s="73" t="s">
        <v>35</v>
      </c>
      <c r="F2" s="70"/>
    </row>
    <row r="3" spans="1:6" ht="15" customHeight="1">
      <c r="A3" s="73" t="s">
        <v>36</v>
      </c>
      <c r="C3" s="74"/>
      <c r="F3" s="70"/>
    </row>
    <row r="4" spans="1:8" ht="15" customHeight="1">
      <c r="A4" s="73" t="s">
        <v>37</v>
      </c>
      <c r="C4" s="74"/>
      <c r="F4" s="69"/>
      <c r="H4" s="71"/>
    </row>
    <row r="5" spans="1:8" ht="15" customHeight="1">
      <c r="A5" s="73"/>
      <c r="C5" s="74"/>
      <c r="F5" s="69"/>
      <c r="H5" s="71"/>
    </row>
    <row r="6" spans="1:8" ht="15" customHeight="1">
      <c r="A6" s="75" t="s">
        <v>38</v>
      </c>
      <c r="C6" s="74"/>
      <c r="E6" s="76">
        <f>E95</f>
        <v>2530000</v>
      </c>
      <c r="F6" s="76">
        <f>F95</f>
        <v>2530000</v>
      </c>
      <c r="H6" s="71"/>
    </row>
    <row r="7" spans="1:8" ht="30" customHeight="1">
      <c r="A7" s="77" t="s">
        <v>120</v>
      </c>
      <c r="B7" s="78"/>
      <c r="F7" s="69"/>
      <c r="H7" s="71"/>
    </row>
    <row r="8" spans="2:6" ht="15" customHeight="1">
      <c r="B8" s="78" t="s">
        <v>39</v>
      </c>
      <c r="C8" s="68" t="s">
        <v>40</v>
      </c>
      <c r="D8" s="69" t="s">
        <v>41</v>
      </c>
      <c r="E8" s="79" t="s">
        <v>42</v>
      </c>
      <c r="F8" s="79" t="s">
        <v>42</v>
      </c>
    </row>
    <row r="9" spans="5:6" ht="15" customHeight="1">
      <c r="E9" s="80" t="s">
        <v>43</v>
      </c>
      <c r="F9" s="80" t="s">
        <v>43</v>
      </c>
    </row>
    <row r="10" spans="1:19" s="83" customFormat="1" ht="15" customHeight="1">
      <c r="A10" s="81"/>
      <c r="B10" s="71"/>
      <c r="C10" s="71"/>
      <c r="D10" s="71"/>
      <c r="E10" s="72"/>
      <c r="F10" s="82"/>
      <c r="G10" s="71"/>
      <c r="H10" s="72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s="83" customFormat="1" ht="30" customHeight="1">
      <c r="A11" s="84" t="s">
        <v>45</v>
      </c>
      <c r="B11" s="85"/>
      <c r="C11" s="69"/>
      <c r="D11" s="71"/>
      <c r="E11" s="72"/>
      <c r="F11" s="82"/>
      <c r="G11" s="71"/>
      <c r="H11" s="72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83" customFormat="1" ht="15" customHeight="1">
      <c r="A12" s="86" t="s">
        <v>46</v>
      </c>
      <c r="B12" s="71"/>
      <c r="C12" s="69"/>
      <c r="D12" s="71"/>
      <c r="E12" s="72">
        <v>10000</v>
      </c>
      <c r="F12" s="82"/>
      <c r="G12" s="71"/>
      <c r="H12" s="72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83" customFormat="1" ht="15" customHeight="1">
      <c r="A13" s="81"/>
      <c r="B13" s="87"/>
      <c r="C13" s="87"/>
      <c r="D13" s="87"/>
      <c r="E13" s="88"/>
      <c r="F13" s="89">
        <f>SUM(E12)</f>
        <v>10000</v>
      </c>
      <c r="G13" s="71"/>
      <c r="H13" s="7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s="83" customFormat="1" ht="15" customHeight="1">
      <c r="A14" s="81"/>
      <c r="B14" s="71"/>
      <c r="C14" s="71"/>
      <c r="D14" s="71"/>
      <c r="E14" s="72"/>
      <c r="F14" s="82"/>
      <c r="G14" s="71"/>
      <c r="H14" s="7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83" customFormat="1" ht="45" customHeight="1">
      <c r="A15" s="90" t="s">
        <v>121</v>
      </c>
      <c r="B15" s="71"/>
      <c r="C15" s="71"/>
      <c r="D15" s="71"/>
      <c r="E15" s="91">
        <v>120000</v>
      </c>
      <c r="F15" s="82"/>
      <c r="G15" s="71"/>
      <c r="H15" s="71"/>
      <c r="I15" s="71"/>
      <c r="J15" s="69"/>
      <c r="K15" s="82"/>
      <c r="L15" s="71"/>
      <c r="M15" s="71"/>
      <c r="N15" s="71"/>
      <c r="O15" s="71"/>
      <c r="P15" s="71"/>
      <c r="Q15" s="71"/>
      <c r="R15" s="71"/>
      <c r="S15" s="71"/>
    </row>
    <row r="16" spans="1:19" s="83" customFormat="1" ht="15" customHeight="1">
      <c r="A16" s="92"/>
      <c r="B16" s="87"/>
      <c r="C16" s="87"/>
      <c r="D16" s="87"/>
      <c r="E16" s="93"/>
      <c r="F16" s="89">
        <f>SUM(E15)</f>
        <v>120000</v>
      </c>
      <c r="G16" s="71"/>
      <c r="H16" s="71"/>
      <c r="I16" s="71"/>
      <c r="J16" s="69"/>
      <c r="K16" s="82"/>
      <c r="L16" s="71"/>
      <c r="M16" s="71"/>
      <c r="N16" s="71"/>
      <c r="O16" s="71"/>
      <c r="P16" s="71"/>
      <c r="Q16" s="71"/>
      <c r="R16" s="71"/>
      <c r="S16" s="71"/>
    </row>
    <row r="17" spans="1:19" s="83" customFormat="1" ht="15" customHeight="1">
      <c r="A17" s="81"/>
      <c r="B17" s="71"/>
      <c r="C17" s="71"/>
      <c r="D17" s="71"/>
      <c r="E17" s="72"/>
      <c r="F17" s="82"/>
      <c r="G17" s="71"/>
      <c r="H17" s="72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83" customFormat="1" ht="15" customHeight="1">
      <c r="A18" s="94" t="s">
        <v>47</v>
      </c>
      <c r="B18" s="95"/>
      <c r="D18" s="71"/>
      <c r="E18" s="72"/>
      <c r="F18" s="82"/>
      <c r="G18" s="71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s="83" customFormat="1" ht="15" customHeight="1">
      <c r="A19" s="96" t="s">
        <v>48</v>
      </c>
      <c r="B19" s="71" t="s">
        <v>49</v>
      </c>
      <c r="C19" s="71">
        <v>120</v>
      </c>
      <c r="D19" s="71">
        <v>100</v>
      </c>
      <c r="E19" s="97">
        <f>C19*D19</f>
        <v>12000</v>
      </c>
      <c r="F19" s="82"/>
      <c r="G19" s="71"/>
      <c r="H19" s="7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83" customFormat="1" ht="15" customHeight="1">
      <c r="A20" s="98" t="s">
        <v>50</v>
      </c>
      <c r="B20" s="71" t="s">
        <v>44</v>
      </c>
      <c r="C20" s="71">
        <v>126</v>
      </c>
      <c r="D20" s="71">
        <v>250</v>
      </c>
      <c r="E20" s="97">
        <f>C20*D20</f>
        <v>31500</v>
      </c>
      <c r="F20" s="82"/>
      <c r="G20" s="71"/>
      <c r="H20" s="72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s="83" customFormat="1" ht="15" customHeight="1">
      <c r="A21" s="81"/>
      <c r="B21" s="87"/>
      <c r="C21" s="87"/>
      <c r="D21" s="87"/>
      <c r="E21" s="88"/>
      <c r="F21" s="89">
        <f>SUM(E19:E20)</f>
        <v>43500</v>
      </c>
      <c r="G21" s="71"/>
      <c r="H21" s="72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83" customFormat="1" ht="15" customHeight="1">
      <c r="A22" s="81"/>
      <c r="B22" s="71"/>
      <c r="C22" s="71"/>
      <c r="D22" s="71"/>
      <c r="E22" s="72"/>
      <c r="F22" s="82"/>
      <c r="G22" s="71"/>
      <c r="H22" s="72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s="83" customFormat="1" ht="15" customHeight="1">
      <c r="A23" s="98" t="s">
        <v>51</v>
      </c>
      <c r="B23" s="71"/>
      <c r="C23" s="71"/>
      <c r="D23" s="71"/>
      <c r="E23" s="72"/>
      <c r="F23" s="82"/>
      <c r="G23" s="71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s="83" customFormat="1" ht="15" customHeight="1">
      <c r="A24" s="98" t="s">
        <v>52</v>
      </c>
      <c r="B24" s="71" t="s">
        <v>44</v>
      </c>
      <c r="C24" s="71">
        <v>66</v>
      </c>
      <c r="D24" s="71">
        <v>250</v>
      </c>
      <c r="E24" s="91">
        <f>C24*D24</f>
        <v>16500</v>
      </c>
      <c r="F24" s="82"/>
      <c r="G24" s="71"/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s="83" customFormat="1" ht="15" customHeight="1">
      <c r="A25" s="99"/>
      <c r="B25" s="87"/>
      <c r="C25" s="87"/>
      <c r="D25" s="87"/>
      <c r="E25" s="93"/>
      <c r="F25" s="89">
        <f>SUM(E24)</f>
        <v>16500</v>
      </c>
      <c r="G25" s="71"/>
      <c r="H25" s="7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s="83" customFormat="1" ht="15" customHeight="1">
      <c r="A26" s="99"/>
      <c r="B26" s="71"/>
      <c r="C26" s="71"/>
      <c r="D26" s="71"/>
      <c r="E26" s="91"/>
      <c r="F26" s="82"/>
      <c r="G26" s="71"/>
      <c r="H26" s="7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s="103" customFormat="1" ht="45" customHeight="1">
      <c r="A27" s="100" t="s">
        <v>122</v>
      </c>
      <c r="B27" s="71"/>
      <c r="C27" s="71"/>
      <c r="D27" s="71"/>
      <c r="E27" s="91">
        <v>40000</v>
      </c>
      <c r="F27" s="82"/>
      <c r="G27" s="101"/>
      <c r="H27" s="102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s="83" customFormat="1" ht="15" customHeight="1">
      <c r="A28" s="99"/>
      <c r="B28" s="87"/>
      <c r="C28" s="87"/>
      <c r="D28" s="87"/>
      <c r="E28" s="93"/>
      <c r="F28" s="89">
        <f>SUM(E27)</f>
        <v>40000</v>
      </c>
      <c r="G28" s="71"/>
      <c r="H28" s="72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s="83" customFormat="1" ht="15" customHeight="1">
      <c r="A29" s="99"/>
      <c r="G29" s="71"/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s="103" customFormat="1" ht="30" customHeight="1">
      <c r="A30" s="100" t="s">
        <v>124</v>
      </c>
      <c r="B30" s="71"/>
      <c r="C30" s="71"/>
      <c r="D30" s="71"/>
      <c r="E30" s="91">
        <v>15000</v>
      </c>
      <c r="F30" s="82"/>
      <c r="G30" s="101"/>
      <c r="H30" s="102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83" customFormat="1" ht="15" customHeight="1">
      <c r="A31" s="99"/>
      <c r="B31" s="87"/>
      <c r="C31" s="87"/>
      <c r="D31" s="87"/>
      <c r="E31" s="93"/>
      <c r="F31" s="89">
        <f>SUM(E30)</f>
        <v>15000</v>
      </c>
      <c r="G31" s="71"/>
      <c r="H31" s="7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s="83" customFormat="1" ht="15" customHeight="1">
      <c r="A32" s="99"/>
      <c r="G32" s="71"/>
      <c r="H32" s="7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s="103" customFormat="1" ht="15" customHeight="1">
      <c r="A33" s="100" t="s">
        <v>125</v>
      </c>
      <c r="B33" s="71"/>
      <c r="C33" s="71"/>
      <c r="D33" s="71"/>
      <c r="E33" s="91">
        <v>80000</v>
      </c>
      <c r="F33" s="82"/>
      <c r="G33" s="101"/>
      <c r="H33" s="102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s="83" customFormat="1" ht="15" customHeight="1">
      <c r="A34" s="99"/>
      <c r="B34" s="87"/>
      <c r="C34" s="87"/>
      <c r="D34" s="87"/>
      <c r="E34" s="93"/>
      <c r="F34" s="89">
        <f>SUM(E33)</f>
        <v>80000</v>
      </c>
      <c r="G34" s="71"/>
      <c r="H34" s="72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s="83" customFormat="1" ht="15" customHeight="1">
      <c r="A35" s="99"/>
      <c r="G35" s="71"/>
      <c r="H35" s="72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s="103" customFormat="1" ht="15" customHeight="1">
      <c r="A36" s="100" t="s">
        <v>126</v>
      </c>
      <c r="B36" s="71"/>
      <c r="C36" s="71"/>
      <c r="D36" s="71"/>
      <c r="E36" s="91">
        <v>40000</v>
      </c>
      <c r="F36" s="82"/>
      <c r="G36" s="101"/>
      <c r="H36" s="102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s="83" customFormat="1" ht="15" customHeight="1">
      <c r="A37" s="99"/>
      <c r="B37" s="87"/>
      <c r="C37" s="87"/>
      <c r="D37" s="87"/>
      <c r="E37" s="93"/>
      <c r="F37" s="89">
        <f>SUM(E36)</f>
        <v>40000</v>
      </c>
      <c r="G37" s="71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s="83" customFormat="1" ht="15" customHeight="1">
      <c r="A38" s="99"/>
      <c r="G38" s="71"/>
      <c r="H38" s="7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s="103" customFormat="1" ht="30" customHeight="1">
      <c r="A39" s="100" t="s">
        <v>127</v>
      </c>
      <c r="B39" s="71"/>
      <c r="C39" s="71"/>
      <c r="D39" s="71"/>
      <c r="E39" s="91">
        <v>300000</v>
      </c>
      <c r="F39" s="82"/>
      <c r="G39" s="101"/>
      <c r="H39" s="102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s="83" customFormat="1" ht="15" customHeight="1">
      <c r="A40" s="99"/>
      <c r="B40" s="87"/>
      <c r="C40" s="87"/>
      <c r="D40" s="87"/>
      <c r="E40" s="93"/>
      <c r="F40" s="89">
        <f>SUM(E39)</f>
        <v>300000</v>
      </c>
      <c r="G40" s="71"/>
      <c r="H40" s="72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s="83" customFormat="1" ht="15" customHeight="1">
      <c r="A41" s="99"/>
      <c r="G41" s="71"/>
      <c r="H41" s="72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s="103" customFormat="1" ht="30" customHeight="1">
      <c r="A42" s="100" t="s">
        <v>131</v>
      </c>
      <c r="B42" s="71"/>
      <c r="C42" s="71"/>
      <c r="D42" s="71"/>
      <c r="E42" s="91">
        <v>80000</v>
      </c>
      <c r="F42" s="82"/>
      <c r="G42" s="101"/>
      <c r="H42" s="102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s="83" customFormat="1" ht="15" customHeight="1">
      <c r="A43" s="99"/>
      <c r="B43" s="87"/>
      <c r="C43" s="87"/>
      <c r="D43" s="87"/>
      <c r="E43" s="93"/>
      <c r="F43" s="89">
        <f>SUM(E42)</f>
        <v>80000</v>
      </c>
      <c r="G43" s="71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s="83" customFormat="1" ht="15" customHeight="1">
      <c r="A44" s="99"/>
      <c r="G44" s="71"/>
      <c r="H44" s="7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s="103" customFormat="1" ht="30" customHeight="1">
      <c r="A45" s="100" t="s">
        <v>128</v>
      </c>
      <c r="B45" s="71"/>
      <c r="C45" s="71"/>
      <c r="D45" s="71"/>
      <c r="E45" s="91">
        <v>130000</v>
      </c>
      <c r="F45" s="82"/>
      <c r="G45" s="101"/>
      <c r="H45" s="102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s="83" customFormat="1" ht="15" customHeight="1">
      <c r="A46" s="99"/>
      <c r="B46" s="87"/>
      <c r="C46" s="87"/>
      <c r="D46" s="87"/>
      <c r="E46" s="93"/>
      <c r="F46" s="89">
        <f>SUM(E45)</f>
        <v>130000</v>
      </c>
      <c r="G46" s="71"/>
      <c r="H46" s="72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s="83" customFormat="1" ht="15" customHeight="1">
      <c r="A47" s="99"/>
      <c r="G47" s="71"/>
      <c r="H47" s="72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s="103" customFormat="1" ht="30" customHeight="1">
      <c r="A48" s="100" t="s">
        <v>129</v>
      </c>
      <c r="B48" s="71"/>
      <c r="C48" s="71"/>
      <c r="D48" s="71"/>
      <c r="E48" s="91">
        <v>200000</v>
      </c>
      <c r="F48" s="82"/>
      <c r="G48" s="101"/>
      <c r="H48" s="102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 s="83" customFormat="1" ht="15" customHeight="1">
      <c r="A49" s="99"/>
      <c r="B49" s="87"/>
      <c r="C49" s="87"/>
      <c r="D49" s="87"/>
      <c r="E49" s="93"/>
      <c r="F49" s="89">
        <f>SUM(E48)</f>
        <v>200000</v>
      </c>
      <c r="G49" s="71"/>
      <c r="H49" s="72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s="83" customFormat="1" ht="15" customHeight="1">
      <c r="A50" s="99"/>
      <c r="G50" s="71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s="83" customFormat="1" ht="15" customHeight="1">
      <c r="A51" s="99"/>
      <c r="B51" s="71"/>
      <c r="C51" s="71"/>
      <c r="D51" s="71"/>
      <c r="E51" s="69"/>
      <c r="F51" s="82"/>
      <c r="G51" s="71"/>
      <c r="H51" s="72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s="103" customFormat="1" ht="15" customHeight="1">
      <c r="A52" s="100" t="s">
        <v>130</v>
      </c>
      <c r="B52" s="71"/>
      <c r="C52" s="71"/>
      <c r="D52" s="71"/>
      <c r="E52" s="91">
        <v>1000000</v>
      </c>
      <c r="F52" s="82"/>
      <c r="G52" s="101"/>
      <c r="H52" s="102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s="83" customFormat="1" ht="15" customHeight="1">
      <c r="A53" s="99"/>
      <c r="B53" s="87"/>
      <c r="C53" s="87"/>
      <c r="D53" s="87"/>
      <c r="E53" s="93"/>
      <c r="F53" s="89">
        <f>SUM(E52)</f>
        <v>1000000</v>
      </c>
      <c r="G53" s="71"/>
      <c r="H53" s="72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s="83" customFormat="1" ht="15" customHeight="1">
      <c r="A54" s="99"/>
      <c r="G54" s="71"/>
      <c r="H54" s="72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5" ht="15" customHeight="1">
      <c r="A55" s="104" t="s">
        <v>107</v>
      </c>
      <c r="E55" s="69">
        <v>60000</v>
      </c>
    </row>
    <row r="56" spans="2:6" ht="15" customHeight="1">
      <c r="B56" s="105"/>
      <c r="C56" s="106"/>
      <c r="D56" s="93"/>
      <c r="E56" s="93"/>
      <c r="F56" s="89">
        <f>SUM(E55)</f>
        <v>60000</v>
      </c>
    </row>
    <row r="58" spans="1:5" ht="30" customHeight="1">
      <c r="A58" s="107" t="s">
        <v>132</v>
      </c>
      <c r="E58" s="69">
        <v>30000</v>
      </c>
    </row>
    <row r="59" spans="2:6" ht="15" customHeight="1">
      <c r="B59" s="105"/>
      <c r="C59" s="106"/>
      <c r="D59" s="93"/>
      <c r="E59" s="93"/>
      <c r="F59" s="89">
        <f>SUM(E58)</f>
        <v>30000</v>
      </c>
    </row>
    <row r="61" spans="1:5" ht="30" customHeight="1">
      <c r="A61" s="107" t="s">
        <v>133</v>
      </c>
      <c r="E61" s="69">
        <v>30000</v>
      </c>
    </row>
    <row r="62" spans="2:6" ht="15" customHeight="1">
      <c r="B62" s="105"/>
      <c r="C62" s="106"/>
      <c r="D62" s="93"/>
      <c r="E62" s="93"/>
      <c r="F62" s="89">
        <f>SUM(E61)</f>
        <v>30000</v>
      </c>
    </row>
    <row r="64" spans="1:5" ht="30" customHeight="1">
      <c r="A64" s="107" t="s">
        <v>134</v>
      </c>
      <c r="E64" s="69">
        <v>25000</v>
      </c>
    </row>
    <row r="65" spans="2:6" ht="15" customHeight="1">
      <c r="B65" s="105"/>
      <c r="C65" s="106"/>
      <c r="D65" s="93"/>
      <c r="E65" s="93"/>
      <c r="F65" s="89">
        <f>SUM(E64)</f>
        <v>25000</v>
      </c>
    </row>
    <row r="67" spans="1:5" ht="39.75" customHeight="1">
      <c r="A67" s="113" t="s">
        <v>135</v>
      </c>
      <c r="E67" s="69">
        <v>60000</v>
      </c>
    </row>
    <row r="68" spans="2:6" ht="15" customHeight="1">
      <c r="B68" s="105"/>
      <c r="C68" s="106"/>
      <c r="D68" s="93"/>
      <c r="E68" s="93"/>
      <c r="F68" s="89">
        <f>SUM(E67)</f>
        <v>60000</v>
      </c>
    </row>
    <row r="70" spans="1:19" s="83" customFormat="1" ht="30" customHeight="1">
      <c r="A70" s="108" t="s">
        <v>53</v>
      </c>
      <c r="B70" s="71"/>
      <c r="C70" s="71"/>
      <c r="D70" s="71"/>
      <c r="E70" s="91">
        <v>50000</v>
      </c>
      <c r="F70" s="82"/>
      <c r="G70" s="71"/>
      <c r="H70" s="72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s="83" customFormat="1" ht="15" customHeight="1">
      <c r="A71" s="108"/>
      <c r="B71" s="87"/>
      <c r="C71" s="87"/>
      <c r="D71" s="87"/>
      <c r="E71" s="93"/>
      <c r="F71" s="89">
        <f>SUM(E70)</f>
        <v>50000</v>
      </c>
      <c r="G71" s="71"/>
      <c r="H71" s="72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s="83" customFormat="1" ht="15" customHeight="1">
      <c r="A72" s="108"/>
      <c r="B72" s="71"/>
      <c r="C72" s="71"/>
      <c r="D72" s="71"/>
      <c r="E72" s="69"/>
      <c r="F72" s="82"/>
      <c r="G72" s="71"/>
      <c r="H72" s="72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s="83" customFormat="1" ht="15" customHeight="1">
      <c r="A73" s="98" t="s">
        <v>123</v>
      </c>
      <c r="B73" s="71"/>
      <c r="C73" s="71"/>
      <c r="D73" s="71"/>
      <c r="E73" s="72">
        <v>200000</v>
      </c>
      <c r="F73" s="82"/>
      <c r="G73" s="71"/>
      <c r="H73" s="72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s="83" customFormat="1" ht="15" customHeight="1">
      <c r="A74" s="98"/>
      <c r="B74" s="87"/>
      <c r="C74" s="87"/>
      <c r="D74" s="87"/>
      <c r="E74" s="88"/>
      <c r="F74" s="89">
        <f>SUM(E73)</f>
        <v>200000</v>
      </c>
      <c r="G74" s="71"/>
      <c r="H74" s="72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s="83" customFormat="1" ht="15" customHeight="1">
      <c r="A75" s="98"/>
      <c r="B75" s="71"/>
      <c r="C75" s="71"/>
      <c r="D75" s="71"/>
      <c r="E75" s="72"/>
      <c r="F75" s="82"/>
      <c r="G75" s="71"/>
      <c r="H75" s="72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s="83" customFormat="1" ht="15" customHeight="1">
      <c r="A76" s="98"/>
      <c r="B76" s="71"/>
      <c r="C76" s="71"/>
      <c r="D76" s="71"/>
      <c r="E76" s="72"/>
      <c r="F76" s="82"/>
      <c r="G76" s="71"/>
      <c r="H76" s="72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s="83" customFormat="1" ht="15" customHeight="1">
      <c r="A77" s="98"/>
      <c r="B77" s="71"/>
      <c r="C77" s="71"/>
      <c r="D77" s="71"/>
      <c r="E77" s="72"/>
      <c r="F77" s="82"/>
      <c r="G77" s="71"/>
      <c r="H77" s="72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s="83" customFormat="1" ht="15" customHeight="1">
      <c r="A78" s="98"/>
      <c r="B78" s="71"/>
      <c r="C78" s="71"/>
      <c r="D78" s="71"/>
      <c r="E78" s="72"/>
      <c r="F78" s="82"/>
      <c r="G78" s="71"/>
      <c r="H78" s="72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s="83" customFormat="1" ht="15" customHeight="1">
      <c r="A79" s="98"/>
      <c r="B79" s="71"/>
      <c r="C79" s="71"/>
      <c r="D79" s="71"/>
      <c r="E79" s="72"/>
      <c r="F79" s="82"/>
      <c r="G79" s="71"/>
      <c r="H79" s="72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s="83" customFormat="1" ht="15" customHeight="1">
      <c r="A80" s="98"/>
      <c r="B80" s="71"/>
      <c r="C80" s="71"/>
      <c r="D80" s="71"/>
      <c r="E80" s="72"/>
      <c r="F80" s="82"/>
      <c r="G80" s="71"/>
      <c r="H80" s="72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s="83" customFormat="1" ht="15" customHeight="1">
      <c r="A81" s="98"/>
      <c r="B81" s="71"/>
      <c r="C81" s="71"/>
      <c r="D81" s="71"/>
      <c r="E81" s="72"/>
      <c r="F81" s="82"/>
      <c r="G81" s="71"/>
      <c r="H81" s="72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s="83" customFormat="1" ht="15" customHeight="1">
      <c r="A82" s="98"/>
      <c r="B82" s="71"/>
      <c r="C82" s="71"/>
      <c r="D82" s="71"/>
      <c r="E82" s="72"/>
      <c r="F82" s="82"/>
      <c r="G82" s="71"/>
      <c r="H82" s="72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s="83" customFormat="1" ht="15" customHeight="1">
      <c r="A83" s="98"/>
      <c r="B83" s="71"/>
      <c r="C83" s="71"/>
      <c r="D83" s="71"/>
      <c r="E83" s="72"/>
      <c r="F83" s="82"/>
      <c r="G83" s="71"/>
      <c r="H83" s="72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s="83" customFormat="1" ht="15" customHeight="1">
      <c r="A84" s="98"/>
      <c r="B84" s="71"/>
      <c r="C84" s="71"/>
      <c r="D84" s="71"/>
      <c r="E84" s="72"/>
      <c r="F84" s="82"/>
      <c r="G84" s="71"/>
      <c r="H84" s="72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s="83" customFormat="1" ht="15" customHeight="1">
      <c r="A85" s="98"/>
      <c r="B85" s="71"/>
      <c r="C85" s="71"/>
      <c r="D85" s="71"/>
      <c r="E85" s="72"/>
      <c r="F85" s="82"/>
      <c r="G85" s="71"/>
      <c r="H85" s="72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s="83" customFormat="1" ht="15" customHeight="1">
      <c r="A86" s="98"/>
      <c r="B86" s="71"/>
      <c r="C86" s="71"/>
      <c r="D86" s="71"/>
      <c r="E86" s="72"/>
      <c r="F86" s="82"/>
      <c r="G86" s="71"/>
      <c r="H86" s="72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s="83" customFormat="1" ht="15" customHeight="1">
      <c r="A87" s="98"/>
      <c r="B87" s="71"/>
      <c r="C87" s="71"/>
      <c r="D87" s="71"/>
      <c r="E87" s="72"/>
      <c r="F87" s="82"/>
      <c r="G87" s="71"/>
      <c r="H87" s="72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s="83" customFormat="1" ht="15" customHeight="1">
      <c r="A88" s="98"/>
      <c r="B88" s="71"/>
      <c r="C88" s="71"/>
      <c r="D88" s="71"/>
      <c r="E88" s="72"/>
      <c r="F88" s="82"/>
      <c r="G88" s="71"/>
      <c r="H88" s="72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s="83" customFormat="1" ht="15" customHeight="1">
      <c r="A89" s="98"/>
      <c r="B89" s="71"/>
      <c r="C89" s="71"/>
      <c r="D89" s="71"/>
      <c r="E89" s="72"/>
      <c r="F89" s="82"/>
      <c r="G89" s="71"/>
      <c r="H89" s="72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19" s="83" customFormat="1" ht="15" customHeight="1">
      <c r="A90" s="98"/>
      <c r="B90" s="71"/>
      <c r="C90" s="71"/>
      <c r="D90" s="71"/>
      <c r="E90" s="72"/>
      <c r="F90" s="82"/>
      <c r="G90" s="71"/>
      <c r="H90" s="72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s="83" customFormat="1" ht="15" customHeight="1">
      <c r="A91" s="98"/>
      <c r="B91" s="71"/>
      <c r="C91" s="71"/>
      <c r="D91" s="71"/>
      <c r="E91" s="72"/>
      <c r="F91" s="82"/>
      <c r="G91" s="71"/>
      <c r="H91" s="72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s="83" customFormat="1" ht="15" customHeight="1">
      <c r="A92" s="98"/>
      <c r="B92" s="71"/>
      <c r="C92" s="71"/>
      <c r="D92" s="71"/>
      <c r="E92" s="72"/>
      <c r="F92" s="82"/>
      <c r="G92" s="71"/>
      <c r="H92" s="72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19" s="83" customFormat="1" ht="15" customHeight="1">
      <c r="A93" s="98"/>
      <c r="B93" s="71"/>
      <c r="C93" s="71"/>
      <c r="D93" s="71"/>
      <c r="E93" s="72"/>
      <c r="F93" s="82"/>
      <c r="G93" s="71"/>
      <c r="H93" s="72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1:19" s="83" customFormat="1" ht="15" customHeight="1">
      <c r="A94" s="81"/>
      <c r="B94" s="71"/>
      <c r="C94" s="71"/>
      <c r="D94" s="71"/>
      <c r="E94" s="72"/>
      <c r="F94" s="82"/>
      <c r="G94" s="71"/>
      <c r="H94" s="72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1:19" s="83" customFormat="1" ht="15" customHeight="1">
      <c r="A95" s="109"/>
      <c r="B95" s="110" t="s">
        <v>16</v>
      </c>
      <c r="C95" s="109"/>
      <c r="D95" s="109"/>
      <c r="E95" s="111">
        <f>SUM(E10:E94)</f>
        <v>2530000</v>
      </c>
      <c r="F95" s="112">
        <f>SUM(F10:F94)</f>
        <v>2530000</v>
      </c>
      <c r="G95" s="71"/>
      <c r="H95" s="72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1:19" s="83" customFormat="1" ht="15" customHeight="1">
      <c r="A96" s="81"/>
      <c r="B96" s="71"/>
      <c r="C96" s="71"/>
      <c r="D96" s="71"/>
      <c r="E96" s="72"/>
      <c r="F96" s="82"/>
      <c r="G96" s="71"/>
      <c r="H96" s="72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ht="15" customHeight="1">
      <c r="A97" s="66" t="s">
        <v>54</v>
      </c>
    </row>
  </sheetData>
  <sheetProtection/>
  <printOptions/>
  <pageMargins left="0.984251968503937" right="0.3937007874015748" top="0.5905511811023623" bottom="0.3937007874015748" header="0" footer="0"/>
  <pageSetup horizontalDpi="300" verticalDpi="300" orientation="portrait" paperSize="9" r:id="rId1"/>
  <headerFooter alignWithMargins="0">
    <oddHeader>&amp;R&amp;"Times New Roman,Regular"&amp;7&amp;F  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:A4"/>
    </sheetView>
  </sheetViews>
  <sheetFormatPr defaultColWidth="8.88671875" defaultRowHeight="15" customHeight="1"/>
  <cols>
    <col min="1" max="1" width="33.6640625" style="66" customWidth="1"/>
    <col min="2" max="2" width="3.88671875" style="67" customWidth="1"/>
    <col min="3" max="3" width="6.99609375" style="68" customWidth="1"/>
    <col min="4" max="4" width="7.21484375" style="69" customWidth="1"/>
    <col min="5" max="5" width="8.5546875" style="69" customWidth="1"/>
    <col min="6" max="6" width="9.77734375" style="82" customWidth="1"/>
    <col min="7" max="7" width="7.21484375" style="71" customWidth="1"/>
    <col min="8" max="8" width="8.5546875" style="72" customWidth="1"/>
    <col min="9" max="9" width="10.4453125" style="71" customWidth="1"/>
    <col min="10" max="16384" width="8.88671875" style="71" customWidth="1"/>
  </cols>
  <sheetData>
    <row r="1" spans="1:6" ht="15" customHeight="1">
      <c r="A1" s="139" t="s">
        <v>35</v>
      </c>
      <c r="F1" s="70"/>
    </row>
    <row r="2" spans="1:6" ht="15" customHeight="1">
      <c r="A2" s="139" t="s">
        <v>195</v>
      </c>
      <c r="F2" s="70"/>
    </row>
    <row r="3" spans="1:6" ht="15" customHeight="1">
      <c r="A3" s="139" t="s">
        <v>196</v>
      </c>
      <c r="C3" s="118" t="s">
        <v>193</v>
      </c>
      <c r="D3" s="117" t="s">
        <v>194</v>
      </c>
      <c r="F3" s="70"/>
    </row>
    <row r="4" spans="1:8" ht="15" customHeight="1">
      <c r="A4" s="139" t="s">
        <v>197</v>
      </c>
      <c r="C4" s="118">
        <f>F36</f>
        <v>1500000</v>
      </c>
      <c r="D4" s="118">
        <f>F38</f>
        <v>500000</v>
      </c>
      <c r="F4" s="69"/>
      <c r="H4" s="71"/>
    </row>
    <row r="5" spans="1:8" ht="15" customHeight="1">
      <c r="A5" s="73"/>
      <c r="C5" s="74"/>
      <c r="F5" s="69"/>
      <c r="H5" s="71"/>
    </row>
    <row r="6" spans="1:8" ht="15" customHeight="1">
      <c r="A6" s="75" t="s">
        <v>55</v>
      </c>
      <c r="C6" s="74"/>
      <c r="E6" s="194"/>
      <c r="F6" s="194"/>
      <c r="H6" s="71"/>
    </row>
    <row r="7" spans="1:8" ht="30" customHeight="1">
      <c r="A7" s="77" t="s">
        <v>148</v>
      </c>
      <c r="B7" s="78"/>
      <c r="F7" s="69"/>
      <c r="H7" s="71"/>
    </row>
    <row r="8" spans="2:6" ht="15" customHeight="1">
      <c r="B8" s="78" t="s">
        <v>39</v>
      </c>
      <c r="C8" s="68" t="s">
        <v>40</v>
      </c>
      <c r="D8" s="69" t="s">
        <v>41</v>
      </c>
      <c r="E8" s="79" t="s">
        <v>42</v>
      </c>
      <c r="F8" s="79" t="s">
        <v>42</v>
      </c>
    </row>
    <row r="9" spans="5:6" ht="15" customHeight="1">
      <c r="E9" s="80" t="s">
        <v>43</v>
      </c>
      <c r="F9" s="80" t="s">
        <v>43</v>
      </c>
    </row>
    <row r="10" spans="1:8" s="83" customFormat="1" ht="30" customHeight="1">
      <c r="A10" s="122" t="s">
        <v>56</v>
      </c>
      <c r="B10" s="123"/>
      <c r="E10" s="91"/>
      <c r="F10" s="176"/>
      <c r="H10" s="97"/>
    </row>
    <row r="11" spans="1:8" s="179" customFormat="1" ht="15" customHeight="1">
      <c r="A11" s="177" t="s">
        <v>108</v>
      </c>
      <c r="B11" s="178"/>
      <c r="F11" s="180"/>
      <c r="H11" s="181"/>
    </row>
    <row r="12" spans="1:8" s="179" customFormat="1" ht="15" customHeight="1">
      <c r="A12" s="177" t="s">
        <v>109</v>
      </c>
      <c r="B12" s="178"/>
      <c r="F12" s="180"/>
      <c r="H12" s="181"/>
    </row>
    <row r="13" spans="1:6" ht="15" customHeight="1">
      <c r="A13" s="182" t="s">
        <v>170</v>
      </c>
      <c r="B13" s="83"/>
      <c r="C13" s="83"/>
      <c r="D13" s="83"/>
      <c r="E13" s="91">
        <v>500000</v>
      </c>
      <c r="F13" s="176"/>
    </row>
    <row r="14" spans="1:6" ht="15" customHeight="1">
      <c r="A14" s="182"/>
      <c r="B14" s="87"/>
      <c r="C14" s="87"/>
      <c r="D14" s="87"/>
      <c r="E14" s="93"/>
      <c r="F14" s="89">
        <f>SUM(E13)</f>
        <v>500000</v>
      </c>
    </row>
    <row r="15" spans="1:4" ht="15" customHeight="1">
      <c r="A15" s="182"/>
      <c r="B15" s="71"/>
      <c r="C15" s="71"/>
      <c r="D15" s="71"/>
    </row>
    <row r="16" spans="1:6" ht="15" customHeight="1">
      <c r="A16" s="182" t="s">
        <v>114</v>
      </c>
      <c r="B16" s="83"/>
      <c r="C16" s="83"/>
      <c r="D16" s="83"/>
      <c r="E16" s="91">
        <v>500000</v>
      </c>
      <c r="F16" s="176"/>
    </row>
    <row r="17" spans="1:8" ht="15" customHeight="1">
      <c r="A17" s="135"/>
      <c r="B17" s="87"/>
      <c r="C17" s="87"/>
      <c r="D17" s="87"/>
      <c r="E17" s="88"/>
      <c r="F17" s="89">
        <f>SUM(E11:E13)</f>
        <v>500000</v>
      </c>
      <c r="G17" s="72"/>
      <c r="H17" s="71"/>
    </row>
    <row r="18" spans="1:8" ht="15" customHeight="1">
      <c r="A18" s="134"/>
      <c r="B18" s="128"/>
      <c r="C18" s="71"/>
      <c r="D18" s="78"/>
      <c r="E18" s="72"/>
      <c r="F18" s="183"/>
      <c r="G18" s="72"/>
      <c r="H18" s="71"/>
    </row>
    <row r="19" spans="1:6" ht="30" customHeight="1">
      <c r="A19" s="122" t="s">
        <v>136</v>
      </c>
      <c r="B19" s="123"/>
      <c r="C19" s="83"/>
      <c r="D19" s="83"/>
      <c r="E19" s="91"/>
      <c r="F19" s="176"/>
    </row>
    <row r="20" spans="1:6" ht="15" customHeight="1">
      <c r="A20" s="135"/>
      <c r="B20" s="83"/>
      <c r="C20" s="83"/>
      <c r="D20" s="83"/>
      <c r="E20" s="91">
        <v>200000</v>
      </c>
      <c r="F20" s="176"/>
    </row>
    <row r="21" spans="1:6" ht="15" customHeight="1">
      <c r="A21" s="135"/>
      <c r="B21" s="87"/>
      <c r="C21" s="87"/>
      <c r="D21" s="87"/>
      <c r="E21" s="88"/>
      <c r="F21" s="89">
        <f>SUM(E20:E20)</f>
        <v>200000</v>
      </c>
    </row>
    <row r="22" spans="1:5" ht="15" customHeight="1">
      <c r="A22" s="134"/>
      <c r="B22" s="71"/>
      <c r="C22" s="71"/>
      <c r="D22" s="71"/>
      <c r="E22" s="72"/>
    </row>
    <row r="23" spans="1:19" s="83" customFormat="1" ht="45" customHeight="1">
      <c r="A23" s="100" t="s">
        <v>173</v>
      </c>
      <c r="B23" s="71"/>
      <c r="C23" s="184"/>
      <c r="D23" s="71"/>
      <c r="E23" s="91">
        <v>800000</v>
      </c>
      <c r="F23" s="82"/>
      <c r="G23" s="71"/>
      <c r="H23" s="72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s="83" customFormat="1" ht="15" customHeight="1">
      <c r="A24" s="99"/>
      <c r="B24" s="87"/>
      <c r="C24" s="87"/>
      <c r="D24" s="87"/>
      <c r="E24" s="93"/>
      <c r="F24" s="89">
        <f>SUM(E23)</f>
        <v>800000</v>
      </c>
      <c r="G24" s="71"/>
      <c r="H24" s="72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5" ht="15" customHeight="1">
      <c r="A25" s="104"/>
      <c r="B25" s="128"/>
      <c r="C25" s="69"/>
      <c r="D25" s="71"/>
      <c r="E25" s="72"/>
    </row>
    <row r="26" spans="2:4" ht="15" customHeight="1">
      <c r="B26" s="78"/>
      <c r="C26" s="71"/>
      <c r="D26" s="71"/>
    </row>
    <row r="27" spans="1:5" ht="15" customHeight="1">
      <c r="A27" s="134"/>
      <c r="B27" s="71"/>
      <c r="C27" s="71"/>
      <c r="D27" s="71"/>
      <c r="E27" s="72"/>
    </row>
    <row r="28" spans="1:6" ht="15" customHeight="1">
      <c r="A28" s="137"/>
      <c r="B28" s="109"/>
      <c r="C28" s="109"/>
      <c r="D28" s="109"/>
      <c r="E28" s="111"/>
      <c r="F28" s="112"/>
    </row>
    <row r="29" spans="1:6" ht="15" customHeight="1">
      <c r="A29" s="104"/>
      <c r="B29" s="128"/>
      <c r="C29" s="71"/>
      <c r="D29" s="71"/>
      <c r="E29" s="72"/>
      <c r="F29" s="82">
        <f>SUM(F11:F24)</f>
        <v>2000000</v>
      </c>
    </row>
    <row r="30" spans="1:5" ht="15" customHeight="1">
      <c r="A30" s="104"/>
      <c r="B30" s="128"/>
      <c r="C30" s="71"/>
      <c r="D30" s="71"/>
      <c r="E30" s="72"/>
    </row>
    <row r="31" spans="1:5" ht="15" customHeight="1">
      <c r="A31" s="104"/>
      <c r="B31" s="128"/>
      <c r="C31" s="71"/>
      <c r="D31" s="71"/>
      <c r="E31" s="72"/>
    </row>
    <row r="32" spans="1:5" ht="15" customHeight="1">
      <c r="A32" s="104"/>
      <c r="B32" s="128"/>
      <c r="C32" s="71"/>
      <c r="D32" s="71"/>
      <c r="E32" s="72"/>
    </row>
    <row r="33" spans="1:5" ht="15" customHeight="1">
      <c r="A33" s="104"/>
      <c r="B33" s="128"/>
      <c r="C33" s="71"/>
      <c r="D33" s="71"/>
      <c r="E33" s="72"/>
    </row>
    <row r="34" spans="1:5" ht="15" customHeight="1">
      <c r="A34" s="104"/>
      <c r="B34" s="128"/>
      <c r="C34" s="71"/>
      <c r="D34" s="71"/>
      <c r="E34" s="72"/>
    </row>
    <row r="35" spans="1:8" ht="15" customHeight="1">
      <c r="A35" s="71"/>
      <c r="B35" s="71"/>
      <c r="C35" s="72"/>
      <c r="D35" s="71"/>
      <c r="E35" s="71"/>
      <c r="F35" s="71"/>
      <c r="H35" s="71"/>
    </row>
    <row r="36" spans="1:8" ht="15" customHeight="1">
      <c r="A36" s="192" t="s">
        <v>191</v>
      </c>
      <c r="B36" s="71"/>
      <c r="C36" s="72"/>
      <c r="D36" s="71"/>
      <c r="E36" s="71"/>
      <c r="F36" s="183">
        <v>1500000</v>
      </c>
      <c r="H36" s="71"/>
    </row>
    <row r="37" spans="1:4" ht="15" customHeight="1">
      <c r="A37" s="182"/>
      <c r="B37" s="71"/>
      <c r="C37" s="71"/>
      <c r="D37" s="71"/>
    </row>
    <row r="38" spans="1:6" ht="15" customHeight="1">
      <c r="A38" s="192" t="s">
        <v>192</v>
      </c>
      <c r="B38" s="71"/>
      <c r="C38" s="71"/>
      <c r="D38" s="71"/>
      <c r="E38" s="71"/>
      <c r="F38" s="193">
        <v>500000</v>
      </c>
    </row>
    <row r="39" spans="1:8" ht="15" customHeight="1">
      <c r="A39" s="135"/>
      <c r="B39" s="71"/>
      <c r="C39" s="71"/>
      <c r="D39" s="71"/>
      <c r="E39" s="72"/>
      <c r="G39" s="72"/>
      <c r="H39" s="71"/>
    </row>
  </sheetData>
  <sheetProtection/>
  <printOptions/>
  <pageMargins left="0.984251968503937" right="0" top="0.5905511811023623" bottom="0.4330708661417323" header="0" footer="0"/>
  <pageSetup horizontalDpi="300" verticalDpi="300" orientation="portrait" paperSize="9" r:id="rId1"/>
  <headerFooter alignWithMargins="0">
    <oddHeader>&amp;R&amp;"Times New Roman,Regular"&amp;7&amp;F  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63"/>
  <sheetViews>
    <sheetView zoomScaleSheetLayoutView="100" zoomScalePageLayoutView="0" workbookViewId="0" topLeftCell="A1">
      <selection activeCell="A1" sqref="A1"/>
    </sheetView>
  </sheetViews>
  <sheetFormatPr defaultColWidth="8.88671875" defaultRowHeight="15" customHeight="1"/>
  <cols>
    <col min="1" max="1" width="33.6640625" style="148" customWidth="1"/>
    <col min="2" max="2" width="3.88671875" style="140" customWidth="1"/>
    <col min="3" max="3" width="6.99609375" style="141" customWidth="1"/>
    <col min="4" max="4" width="7.21484375" style="142" customWidth="1"/>
    <col min="5" max="5" width="8.5546875" style="142" customWidth="1"/>
    <col min="6" max="6" width="10.77734375" style="143" customWidth="1"/>
    <col min="7" max="7" width="7.21484375" style="144" customWidth="1"/>
    <col min="8" max="16384" width="8.88671875" style="144" customWidth="1"/>
  </cols>
  <sheetData>
    <row r="2" ht="15" customHeight="1">
      <c r="A2" s="139" t="s">
        <v>35</v>
      </c>
    </row>
    <row r="3" spans="1:3" ht="15" customHeight="1">
      <c r="A3" s="139" t="s">
        <v>36</v>
      </c>
      <c r="C3" s="145"/>
    </row>
    <row r="4" spans="1:3" ht="15" customHeight="1">
      <c r="A4" s="139" t="s">
        <v>37</v>
      </c>
      <c r="C4" s="145"/>
    </row>
    <row r="5" spans="1:3" ht="15" customHeight="1">
      <c r="A5" s="139"/>
      <c r="C5" s="145"/>
    </row>
    <row r="6" spans="1:6" ht="15" customHeight="1">
      <c r="A6" s="120" t="s">
        <v>57</v>
      </c>
      <c r="C6" s="145"/>
      <c r="E6" s="146">
        <f>E161</f>
        <v>458427.93200000003</v>
      </c>
      <c r="F6" s="146">
        <f>F161</f>
        <v>458427.93200000003</v>
      </c>
    </row>
    <row r="7" spans="1:2" ht="30" customHeight="1">
      <c r="A7" s="120" t="s">
        <v>149</v>
      </c>
      <c r="B7" s="147"/>
    </row>
    <row r="8" spans="2:6" ht="15" customHeight="1">
      <c r="B8" s="147" t="s">
        <v>39</v>
      </c>
      <c r="C8" s="141" t="s">
        <v>40</v>
      </c>
      <c r="D8" s="142" t="s">
        <v>41</v>
      </c>
      <c r="E8" s="6" t="s">
        <v>42</v>
      </c>
      <c r="F8" s="6" t="s">
        <v>42</v>
      </c>
    </row>
    <row r="9" spans="5:6" ht="15" customHeight="1">
      <c r="E9" s="149" t="s">
        <v>43</v>
      </c>
      <c r="F9" s="149" t="s">
        <v>43</v>
      </c>
    </row>
    <row r="10" spans="1:2" ht="15" customHeight="1">
      <c r="A10" s="150"/>
      <c r="B10" s="151"/>
    </row>
    <row r="11" ht="15" customHeight="1">
      <c r="A11" s="152" t="s">
        <v>62</v>
      </c>
    </row>
    <row r="12" spans="1:5" ht="15" customHeight="1">
      <c r="A12" s="148" t="s">
        <v>137</v>
      </c>
      <c r="B12" s="140" t="s">
        <v>58</v>
      </c>
      <c r="C12" s="141">
        <v>2</v>
      </c>
      <c r="D12" s="142">
        <v>300</v>
      </c>
      <c r="E12" s="142">
        <f>C12*D12</f>
        <v>600</v>
      </c>
    </row>
    <row r="13" spans="1:5" ht="15" customHeight="1">
      <c r="A13" s="148" t="s">
        <v>61</v>
      </c>
      <c r="B13" s="140" t="s">
        <v>58</v>
      </c>
      <c r="C13" s="141">
        <v>2</v>
      </c>
      <c r="D13" s="142">
        <v>1600</v>
      </c>
      <c r="E13" s="142">
        <f>C13*D13</f>
        <v>3200</v>
      </c>
    </row>
    <row r="14" spans="1:5" ht="15" customHeight="1">
      <c r="A14" s="148" t="s">
        <v>59</v>
      </c>
      <c r="B14" s="140" t="s">
        <v>58</v>
      </c>
      <c r="C14" s="141">
        <v>2</v>
      </c>
      <c r="D14" s="142">
        <v>1100</v>
      </c>
      <c r="E14" s="142">
        <f>C14*D14</f>
        <v>2200</v>
      </c>
    </row>
    <row r="15" spans="1:5" ht="15" customHeight="1">
      <c r="A15" s="148" t="s">
        <v>60</v>
      </c>
      <c r="B15" s="140" t="s">
        <v>58</v>
      </c>
      <c r="C15" s="141">
        <v>2</v>
      </c>
      <c r="D15" s="142">
        <v>50</v>
      </c>
      <c r="E15" s="142">
        <f>C15*D15</f>
        <v>100</v>
      </c>
    </row>
    <row r="16" spans="2:6" ht="15" customHeight="1">
      <c r="B16" s="153"/>
      <c r="C16" s="154"/>
      <c r="D16" s="155"/>
      <c r="E16" s="155"/>
      <c r="F16" s="156">
        <f>SUM(E12:E15)</f>
        <v>6100</v>
      </c>
    </row>
    <row r="18" ht="30" customHeight="1">
      <c r="A18" s="152" t="s">
        <v>67</v>
      </c>
    </row>
    <row r="19" spans="1:5" ht="15" customHeight="1">
      <c r="A19" s="148" t="s">
        <v>68</v>
      </c>
      <c r="B19" s="140" t="s">
        <v>58</v>
      </c>
      <c r="C19" s="141">
        <v>30</v>
      </c>
      <c r="D19" s="142">
        <v>500</v>
      </c>
      <c r="E19" s="142">
        <f>C19*D19</f>
        <v>15000</v>
      </c>
    </row>
    <row r="20" spans="1:5" ht="15" customHeight="1">
      <c r="A20" s="148" t="s">
        <v>69</v>
      </c>
      <c r="B20" s="140" t="s">
        <v>49</v>
      </c>
      <c r="C20" s="141">
        <v>60</v>
      </c>
      <c r="D20" s="142">
        <v>100</v>
      </c>
      <c r="E20" s="142">
        <f>C20*D20</f>
        <v>6000</v>
      </c>
    </row>
    <row r="21" spans="2:6" ht="15" customHeight="1">
      <c r="B21" s="153"/>
      <c r="C21" s="154"/>
      <c r="D21" s="155"/>
      <c r="E21" s="155"/>
      <c r="F21" s="156">
        <f>SUM(E19:E20)</f>
        <v>21000</v>
      </c>
    </row>
    <row r="23" spans="1:6" ht="30" customHeight="1">
      <c r="A23" s="152" t="s">
        <v>70</v>
      </c>
      <c r="F23" s="144"/>
    </row>
    <row r="24" spans="1:6" ht="15" customHeight="1">
      <c r="A24" s="148" t="s">
        <v>71</v>
      </c>
      <c r="B24" s="157" t="s">
        <v>72</v>
      </c>
      <c r="E24" s="142">
        <v>500</v>
      </c>
      <c r="F24" s="144"/>
    </row>
    <row r="25" spans="1:6" ht="15" customHeight="1">
      <c r="A25" s="148" t="s">
        <v>63</v>
      </c>
      <c r="B25" s="140" t="s">
        <v>58</v>
      </c>
      <c r="C25" s="141">
        <v>2</v>
      </c>
      <c r="D25" s="142">
        <v>1200</v>
      </c>
      <c r="E25" s="142">
        <f>C25*D25</f>
        <v>2400</v>
      </c>
      <c r="F25" s="144"/>
    </row>
    <row r="26" spans="1:6" ht="15" customHeight="1">
      <c r="A26" s="148" t="s">
        <v>73</v>
      </c>
      <c r="B26" s="140" t="s">
        <v>58</v>
      </c>
      <c r="C26" s="141">
        <v>2</v>
      </c>
      <c r="D26" s="142">
        <v>1300</v>
      </c>
      <c r="E26" s="142">
        <f>C26*D26</f>
        <v>2600</v>
      </c>
      <c r="F26" s="144"/>
    </row>
    <row r="27" spans="1:6" ht="15" customHeight="1">
      <c r="A27" s="148" t="s">
        <v>64</v>
      </c>
      <c r="B27" s="140" t="s">
        <v>58</v>
      </c>
      <c r="C27" s="141">
        <v>2</v>
      </c>
      <c r="D27" s="142">
        <v>1100</v>
      </c>
      <c r="E27" s="142">
        <f>C27*D27</f>
        <v>2200</v>
      </c>
      <c r="F27" s="144"/>
    </row>
    <row r="28" spans="2:6" ht="15" customHeight="1">
      <c r="B28" s="153"/>
      <c r="C28" s="154"/>
      <c r="D28" s="155"/>
      <c r="E28" s="158"/>
      <c r="F28" s="156">
        <f>SUM(E24:E27)</f>
        <v>7700</v>
      </c>
    </row>
    <row r="29" ht="15" customHeight="1">
      <c r="E29" s="144"/>
    </row>
    <row r="30" spans="1:5" ht="15" customHeight="1">
      <c r="A30" s="152" t="s">
        <v>74</v>
      </c>
      <c r="E30" s="144"/>
    </row>
    <row r="31" spans="1:5" ht="15" customHeight="1">
      <c r="A31" s="148" t="s">
        <v>65</v>
      </c>
      <c r="B31" s="140" t="s">
        <v>49</v>
      </c>
      <c r="C31" s="141">
        <v>20</v>
      </c>
      <c r="D31" s="142">
        <v>200</v>
      </c>
      <c r="E31" s="142">
        <f>C31*D31</f>
        <v>4000</v>
      </c>
    </row>
    <row r="32" spans="1:5" ht="15" customHeight="1">
      <c r="A32" s="148" t="s">
        <v>63</v>
      </c>
      <c r="B32" s="140" t="s">
        <v>58</v>
      </c>
      <c r="C32" s="141">
        <v>1</v>
      </c>
      <c r="D32" s="142">
        <v>1200</v>
      </c>
      <c r="E32" s="142">
        <f>C32*D32</f>
        <v>1200</v>
      </c>
    </row>
    <row r="33" spans="1:5" ht="15" customHeight="1">
      <c r="A33" s="148" t="s">
        <v>66</v>
      </c>
      <c r="B33" s="140" t="s">
        <v>58</v>
      </c>
      <c r="C33" s="141">
        <v>1</v>
      </c>
      <c r="D33" s="142">
        <v>1300</v>
      </c>
      <c r="E33" s="142">
        <f>C33*D33</f>
        <v>1300</v>
      </c>
    </row>
    <row r="34" spans="1:5" ht="15" customHeight="1">
      <c r="A34" s="148" t="s">
        <v>59</v>
      </c>
      <c r="B34" s="140" t="s">
        <v>58</v>
      </c>
      <c r="C34" s="141">
        <v>1</v>
      </c>
      <c r="D34" s="142">
        <v>1100</v>
      </c>
      <c r="E34" s="142">
        <f>C34*D34</f>
        <v>1100</v>
      </c>
    </row>
    <row r="35" spans="1:5" ht="15" customHeight="1">
      <c r="A35" s="148" t="s">
        <v>60</v>
      </c>
      <c r="B35" s="140" t="s">
        <v>58</v>
      </c>
      <c r="C35" s="141">
        <v>1</v>
      </c>
      <c r="D35" s="142">
        <v>50</v>
      </c>
      <c r="E35" s="142">
        <f>C35*D35</f>
        <v>50</v>
      </c>
    </row>
    <row r="36" spans="2:6" ht="15" customHeight="1">
      <c r="B36" s="153"/>
      <c r="C36" s="154"/>
      <c r="D36" s="155"/>
      <c r="E36" s="155"/>
      <c r="F36" s="156">
        <f>SUM(E31:E35)</f>
        <v>7650</v>
      </c>
    </row>
    <row r="37" ht="15" customHeight="1">
      <c r="E37" s="144"/>
    </row>
    <row r="38" spans="1:5" ht="45" customHeight="1">
      <c r="A38" s="152" t="s">
        <v>75</v>
      </c>
      <c r="E38" s="144"/>
    </row>
    <row r="39" spans="1:5" ht="15" customHeight="1">
      <c r="A39" s="148" t="s">
        <v>76</v>
      </c>
      <c r="B39" s="140" t="s">
        <v>49</v>
      </c>
      <c r="C39" s="141">
        <v>115</v>
      </c>
      <c r="D39" s="142">
        <v>120</v>
      </c>
      <c r="E39" s="142">
        <f>C39*D39</f>
        <v>13800</v>
      </c>
    </row>
    <row r="40" spans="1:5" ht="15" customHeight="1">
      <c r="A40" s="148" t="s">
        <v>63</v>
      </c>
      <c r="B40" s="140" t="s">
        <v>58</v>
      </c>
      <c r="C40" s="141">
        <v>3</v>
      </c>
      <c r="D40" s="142">
        <v>1200</v>
      </c>
      <c r="E40" s="142">
        <f>C40*D40</f>
        <v>3600</v>
      </c>
    </row>
    <row r="41" spans="1:5" ht="15" customHeight="1">
      <c r="A41" s="148" t="s">
        <v>77</v>
      </c>
      <c r="B41" s="140" t="s">
        <v>58</v>
      </c>
      <c r="C41" s="141">
        <v>2</v>
      </c>
      <c r="D41" s="142">
        <v>6556</v>
      </c>
      <c r="E41" s="142">
        <f>C41*D41</f>
        <v>13112</v>
      </c>
    </row>
    <row r="42" spans="2:6" ht="15" customHeight="1">
      <c r="B42" s="153"/>
      <c r="C42" s="154"/>
      <c r="D42" s="155"/>
      <c r="E42" s="155"/>
      <c r="F42" s="156">
        <f>SUM(E39:E41)</f>
        <v>30512</v>
      </c>
    </row>
    <row r="44" spans="1:7" ht="15" customHeight="1">
      <c r="A44" s="152" t="s">
        <v>78</v>
      </c>
      <c r="F44" s="159"/>
      <c r="G44" s="140"/>
    </row>
    <row r="45" spans="1:6" ht="30" customHeight="1">
      <c r="A45" s="148" t="s">
        <v>79</v>
      </c>
      <c r="B45" s="140" t="s">
        <v>58</v>
      </c>
      <c r="C45" s="141">
        <v>7</v>
      </c>
      <c r="D45" s="142">
        <f>2665.8*1.22</f>
        <v>3252.2760000000003</v>
      </c>
      <c r="E45" s="142">
        <f>C45*D45</f>
        <v>22765.932</v>
      </c>
      <c r="F45" s="159"/>
    </row>
    <row r="46" spans="1:6" ht="15" customHeight="1">
      <c r="A46" s="150" t="s">
        <v>63</v>
      </c>
      <c r="B46" s="140" t="s">
        <v>58</v>
      </c>
      <c r="C46" s="141">
        <v>7</v>
      </c>
      <c r="D46" s="142">
        <v>800</v>
      </c>
      <c r="E46" s="142">
        <f>C46*D46</f>
        <v>5600</v>
      </c>
      <c r="F46" s="159"/>
    </row>
    <row r="47" spans="2:7" ht="15" customHeight="1">
      <c r="B47" s="153"/>
      <c r="C47" s="154"/>
      <c r="D47" s="155"/>
      <c r="E47" s="155"/>
      <c r="F47" s="156">
        <f>SUM(E45:E46)</f>
        <v>28365.932</v>
      </c>
      <c r="G47" s="140"/>
    </row>
    <row r="48" spans="6:7" ht="15" customHeight="1">
      <c r="F48" s="159"/>
      <c r="G48" s="140"/>
    </row>
    <row r="49" spans="1:6" s="162" customFormat="1" ht="15" customHeight="1">
      <c r="A49" s="160" t="s">
        <v>138</v>
      </c>
      <c r="B49" s="161"/>
      <c r="C49" s="161"/>
      <c r="D49" s="161"/>
      <c r="F49" s="163"/>
    </row>
    <row r="50" spans="1:6" s="167" customFormat="1" ht="15" customHeight="1">
      <c r="A50" s="164" t="s">
        <v>63</v>
      </c>
      <c r="B50" s="165" t="s">
        <v>58</v>
      </c>
      <c r="C50" s="165">
        <v>20</v>
      </c>
      <c r="D50" s="165">
        <v>1200</v>
      </c>
      <c r="E50" s="165">
        <f>C50*D50</f>
        <v>24000</v>
      </c>
      <c r="F50" s="166"/>
    </row>
    <row r="51" spans="1:6" s="167" customFormat="1" ht="15" customHeight="1">
      <c r="A51" s="164" t="s">
        <v>139</v>
      </c>
      <c r="B51" s="165" t="s">
        <v>58</v>
      </c>
      <c r="C51" s="165">
        <v>20</v>
      </c>
      <c r="D51" s="165">
        <v>1500</v>
      </c>
      <c r="E51" s="165">
        <f>C51*D51</f>
        <v>30000</v>
      </c>
      <c r="F51" s="166"/>
    </row>
    <row r="52" spans="1:6" s="167" customFormat="1" ht="15" customHeight="1">
      <c r="A52" s="164" t="s">
        <v>59</v>
      </c>
      <c r="B52" s="165" t="s">
        <v>58</v>
      </c>
      <c r="C52" s="165">
        <v>20</v>
      </c>
      <c r="D52" s="165">
        <v>1100</v>
      </c>
      <c r="E52" s="165">
        <f>C52*D52</f>
        <v>22000</v>
      </c>
      <c r="F52" s="166"/>
    </row>
    <row r="53" spans="1:6" s="167" customFormat="1" ht="15" customHeight="1">
      <c r="A53" s="164" t="s">
        <v>60</v>
      </c>
      <c r="B53" s="165" t="s">
        <v>58</v>
      </c>
      <c r="C53" s="165">
        <v>20</v>
      </c>
      <c r="D53" s="165">
        <v>50</v>
      </c>
      <c r="E53" s="165">
        <f>C53*D53</f>
        <v>1000</v>
      </c>
      <c r="F53" s="166"/>
    </row>
    <row r="54" spans="1:6" s="167" customFormat="1" ht="15" customHeight="1">
      <c r="A54" s="164"/>
      <c r="B54" s="168"/>
      <c r="C54" s="168"/>
      <c r="D54" s="168"/>
      <c r="E54" s="168"/>
      <c r="F54" s="169">
        <f>SUM(E50:E53)</f>
        <v>77000</v>
      </c>
    </row>
    <row r="55" spans="6:7" ht="15" customHeight="1">
      <c r="F55" s="159"/>
      <c r="G55" s="140"/>
    </row>
    <row r="56" spans="1:6" ht="15" customHeight="1">
      <c r="A56" s="152" t="s">
        <v>140</v>
      </c>
      <c r="F56" s="159"/>
    </row>
    <row r="57" spans="1:6" ht="15" customHeight="1">
      <c r="A57" s="148" t="s">
        <v>63</v>
      </c>
      <c r="B57" s="140" t="s">
        <v>58</v>
      </c>
      <c r="C57" s="141">
        <v>3</v>
      </c>
      <c r="D57" s="142">
        <v>1200</v>
      </c>
      <c r="E57" s="142">
        <f>C57*D57</f>
        <v>3600</v>
      </c>
      <c r="F57" s="159"/>
    </row>
    <row r="58" spans="1:6" ht="15" customHeight="1">
      <c r="A58" s="148" t="s">
        <v>139</v>
      </c>
      <c r="B58" s="140" t="s">
        <v>58</v>
      </c>
      <c r="C58" s="141">
        <v>3</v>
      </c>
      <c r="D58" s="142">
        <v>1400</v>
      </c>
      <c r="E58" s="142">
        <f>C58*D58</f>
        <v>4200</v>
      </c>
      <c r="F58" s="159"/>
    </row>
    <row r="59" spans="1:6" ht="15" customHeight="1">
      <c r="A59" s="148" t="s">
        <v>59</v>
      </c>
      <c r="B59" s="140" t="s">
        <v>58</v>
      </c>
      <c r="C59" s="141">
        <v>3</v>
      </c>
      <c r="D59" s="142">
        <v>1100</v>
      </c>
      <c r="E59" s="142">
        <f>C59*D59</f>
        <v>3300</v>
      </c>
      <c r="F59" s="159"/>
    </row>
    <row r="60" spans="1:6" ht="15" customHeight="1">
      <c r="A60" s="148" t="s">
        <v>60</v>
      </c>
      <c r="B60" s="140" t="s">
        <v>58</v>
      </c>
      <c r="C60" s="141">
        <v>3</v>
      </c>
      <c r="D60" s="142">
        <v>50</v>
      </c>
      <c r="E60" s="142">
        <f>C60*D60</f>
        <v>150</v>
      </c>
      <c r="F60" s="159"/>
    </row>
    <row r="61" spans="2:7" ht="15" customHeight="1">
      <c r="B61" s="153"/>
      <c r="C61" s="154"/>
      <c r="D61" s="155"/>
      <c r="E61" s="155"/>
      <c r="F61" s="170">
        <f>SUM(E57:E60)</f>
        <v>11250</v>
      </c>
      <c r="G61" s="140"/>
    </row>
    <row r="62" spans="6:7" ht="15" customHeight="1">
      <c r="F62" s="159"/>
      <c r="G62" s="140"/>
    </row>
    <row r="63" spans="1:6" ht="15" customHeight="1">
      <c r="A63" s="152" t="s">
        <v>141</v>
      </c>
      <c r="F63" s="159"/>
    </row>
    <row r="64" spans="1:6" ht="15" customHeight="1">
      <c r="A64" s="148" t="s">
        <v>142</v>
      </c>
      <c r="B64" s="140" t="s">
        <v>49</v>
      </c>
      <c r="E64" s="142">
        <f>C64*D64</f>
        <v>0</v>
      </c>
      <c r="F64" s="159"/>
    </row>
    <row r="65" spans="1:6" ht="15" customHeight="1">
      <c r="A65" s="148" t="s">
        <v>63</v>
      </c>
      <c r="B65" s="140" t="s">
        <v>58</v>
      </c>
      <c r="C65" s="141">
        <v>2</v>
      </c>
      <c r="D65" s="142">
        <v>1400</v>
      </c>
      <c r="E65" s="142">
        <f>C65*D65</f>
        <v>2800</v>
      </c>
      <c r="F65" s="159"/>
    </row>
    <row r="66" spans="1:6" ht="15" customHeight="1">
      <c r="A66" s="148" t="s">
        <v>139</v>
      </c>
      <c r="B66" s="140" t="s">
        <v>58</v>
      </c>
      <c r="C66" s="141">
        <v>2</v>
      </c>
      <c r="D66" s="142">
        <v>1400</v>
      </c>
      <c r="E66" s="142">
        <f>C66*D66</f>
        <v>2800</v>
      </c>
      <c r="F66" s="159"/>
    </row>
    <row r="67" spans="1:6" ht="15" customHeight="1">
      <c r="A67" s="148" t="s">
        <v>59</v>
      </c>
      <c r="B67" s="140" t="s">
        <v>58</v>
      </c>
      <c r="C67" s="141">
        <v>2</v>
      </c>
      <c r="D67" s="142">
        <v>1100</v>
      </c>
      <c r="E67" s="142">
        <f>C67*D67</f>
        <v>2200</v>
      </c>
      <c r="F67" s="159"/>
    </row>
    <row r="68" spans="1:6" ht="15" customHeight="1">
      <c r="A68" s="148" t="s">
        <v>60</v>
      </c>
      <c r="B68" s="140" t="s">
        <v>58</v>
      </c>
      <c r="C68" s="141">
        <v>2</v>
      </c>
      <c r="D68" s="142">
        <v>50</v>
      </c>
      <c r="E68" s="142">
        <f>C68*D68</f>
        <v>100</v>
      </c>
      <c r="F68" s="159"/>
    </row>
    <row r="69" spans="2:7" ht="15" customHeight="1">
      <c r="B69" s="153"/>
      <c r="C69" s="154"/>
      <c r="D69" s="155"/>
      <c r="E69" s="155"/>
      <c r="F69" s="170">
        <f>SUM(E64:E68)</f>
        <v>7900</v>
      </c>
      <c r="G69" s="140"/>
    </row>
    <row r="70" ht="15" customHeight="1">
      <c r="F70" s="159"/>
    </row>
    <row r="71" spans="1:6" ht="15" customHeight="1">
      <c r="A71" s="152" t="s">
        <v>143</v>
      </c>
      <c r="F71" s="159"/>
    </row>
    <row r="72" spans="1:6" ht="15" customHeight="1">
      <c r="A72" s="148" t="s">
        <v>142</v>
      </c>
      <c r="B72" s="140" t="s">
        <v>49</v>
      </c>
      <c r="E72" s="142">
        <f>C72*D72</f>
        <v>0</v>
      </c>
      <c r="F72" s="159"/>
    </row>
    <row r="73" spans="1:6" ht="15" customHeight="1">
      <c r="A73" s="148" t="s">
        <v>63</v>
      </c>
      <c r="B73" s="140" t="s">
        <v>58</v>
      </c>
      <c r="C73" s="141">
        <v>4</v>
      </c>
      <c r="D73" s="142">
        <v>1500</v>
      </c>
      <c r="E73" s="142">
        <f>C73*D73</f>
        <v>6000</v>
      </c>
      <c r="F73" s="159"/>
    </row>
    <row r="74" spans="1:6" ht="15" customHeight="1">
      <c r="A74" s="148" t="s">
        <v>61</v>
      </c>
      <c r="B74" s="140" t="s">
        <v>58</v>
      </c>
      <c r="C74" s="141">
        <v>4</v>
      </c>
      <c r="D74" s="142">
        <v>1600</v>
      </c>
      <c r="E74" s="142">
        <f>C74*D74</f>
        <v>6400</v>
      </c>
      <c r="F74" s="159"/>
    </row>
    <row r="75" spans="1:6" ht="15" customHeight="1">
      <c r="A75" s="148" t="s">
        <v>59</v>
      </c>
      <c r="B75" s="140" t="s">
        <v>58</v>
      </c>
      <c r="C75" s="141">
        <v>4</v>
      </c>
      <c r="D75" s="142">
        <v>1100</v>
      </c>
      <c r="E75" s="142">
        <f>C75*D75</f>
        <v>4400</v>
      </c>
      <c r="F75" s="159"/>
    </row>
    <row r="76" spans="1:6" ht="15" customHeight="1">
      <c r="A76" s="148" t="s">
        <v>60</v>
      </c>
      <c r="B76" s="140" t="s">
        <v>58</v>
      </c>
      <c r="C76" s="141">
        <v>4</v>
      </c>
      <c r="D76" s="142">
        <v>50</v>
      </c>
      <c r="E76" s="142">
        <f>C76*D76</f>
        <v>200</v>
      </c>
      <c r="F76" s="159"/>
    </row>
    <row r="77" spans="2:7" ht="15" customHeight="1">
      <c r="B77" s="153"/>
      <c r="C77" s="154"/>
      <c r="D77" s="155"/>
      <c r="E77" s="155"/>
      <c r="F77" s="170">
        <f>SUM(E72:E76)</f>
        <v>17000</v>
      </c>
      <c r="G77" s="140"/>
    </row>
    <row r="78" ht="15" customHeight="1">
      <c r="F78" s="159"/>
    </row>
    <row r="79" spans="1:6" ht="15" customHeight="1">
      <c r="A79" s="152" t="s">
        <v>144</v>
      </c>
      <c r="F79" s="159"/>
    </row>
    <row r="80" spans="1:6" ht="15" customHeight="1">
      <c r="A80" s="148" t="s">
        <v>65</v>
      </c>
      <c r="B80" s="140" t="s">
        <v>49</v>
      </c>
      <c r="C80" s="141">
        <v>200</v>
      </c>
      <c r="D80" s="142">
        <v>300</v>
      </c>
      <c r="E80" s="142">
        <f>C80*D80</f>
        <v>60000</v>
      </c>
      <c r="F80" s="159"/>
    </row>
    <row r="81" spans="1:6" ht="15" customHeight="1">
      <c r="A81" s="148" t="s">
        <v>63</v>
      </c>
      <c r="B81" s="140" t="s">
        <v>58</v>
      </c>
      <c r="C81" s="141">
        <v>5</v>
      </c>
      <c r="D81" s="142">
        <v>1200</v>
      </c>
      <c r="E81" s="142">
        <f>C81*D81</f>
        <v>6000</v>
      </c>
      <c r="F81" s="159"/>
    </row>
    <row r="82" spans="1:6" ht="15" customHeight="1">
      <c r="A82" s="148" t="s">
        <v>139</v>
      </c>
      <c r="B82" s="140" t="s">
        <v>58</v>
      </c>
      <c r="C82" s="141">
        <v>5</v>
      </c>
      <c r="D82" s="142">
        <v>1500</v>
      </c>
      <c r="E82" s="142">
        <f>C82*D82</f>
        <v>7500</v>
      </c>
      <c r="F82" s="159"/>
    </row>
    <row r="83" spans="1:6" ht="15" customHeight="1">
      <c r="A83" s="148" t="s">
        <v>59</v>
      </c>
      <c r="B83" s="140" t="s">
        <v>58</v>
      </c>
      <c r="C83" s="141">
        <v>5</v>
      </c>
      <c r="D83" s="142">
        <v>1100</v>
      </c>
      <c r="E83" s="142">
        <f>C83*D83</f>
        <v>5500</v>
      </c>
      <c r="F83" s="159"/>
    </row>
    <row r="84" spans="1:6" ht="15" customHeight="1">
      <c r="A84" s="148" t="s">
        <v>60</v>
      </c>
      <c r="B84" s="140" t="s">
        <v>58</v>
      </c>
      <c r="C84" s="141">
        <v>5</v>
      </c>
      <c r="D84" s="142">
        <v>50</v>
      </c>
      <c r="E84" s="142">
        <f>C84*D84</f>
        <v>250</v>
      </c>
      <c r="F84" s="159"/>
    </row>
    <row r="85" spans="2:7" ht="15" customHeight="1">
      <c r="B85" s="153"/>
      <c r="C85" s="154"/>
      <c r="D85" s="155"/>
      <c r="E85" s="155"/>
      <c r="F85" s="170">
        <f>SUM(E80:E84)</f>
        <v>79250</v>
      </c>
      <c r="G85" s="140"/>
    </row>
    <row r="86" spans="6:7" ht="15" customHeight="1">
      <c r="F86" s="159"/>
      <c r="G86" s="140"/>
    </row>
    <row r="87" spans="1:6" ht="15" customHeight="1">
      <c r="A87" s="152" t="s">
        <v>145</v>
      </c>
      <c r="F87" s="159"/>
    </row>
    <row r="88" spans="1:6" ht="15" customHeight="1">
      <c r="A88" s="148" t="s">
        <v>65</v>
      </c>
      <c r="B88" s="140" t="s">
        <v>49</v>
      </c>
      <c r="C88" s="141">
        <v>70</v>
      </c>
      <c r="D88" s="142">
        <v>200</v>
      </c>
      <c r="E88" s="142">
        <f>C88*D88</f>
        <v>14000</v>
      </c>
      <c r="F88" s="159"/>
    </row>
    <row r="89" spans="1:6" ht="15" customHeight="1">
      <c r="A89" s="148" t="s">
        <v>63</v>
      </c>
      <c r="B89" s="140" t="s">
        <v>58</v>
      </c>
      <c r="C89" s="141">
        <v>3</v>
      </c>
      <c r="D89" s="142">
        <v>1200</v>
      </c>
      <c r="E89" s="142">
        <f>C89*D89</f>
        <v>3600</v>
      </c>
      <c r="F89" s="159"/>
    </row>
    <row r="90" spans="1:6" ht="15" customHeight="1">
      <c r="A90" s="148" t="s">
        <v>139</v>
      </c>
      <c r="B90" s="140" t="s">
        <v>58</v>
      </c>
      <c r="C90" s="141">
        <v>3</v>
      </c>
      <c r="D90" s="142">
        <v>1500</v>
      </c>
      <c r="E90" s="142">
        <f>C90*D90</f>
        <v>4500</v>
      </c>
      <c r="F90" s="159"/>
    </row>
    <row r="91" spans="1:6" ht="15" customHeight="1">
      <c r="A91" s="148" t="s">
        <v>59</v>
      </c>
      <c r="B91" s="140" t="s">
        <v>58</v>
      </c>
      <c r="C91" s="141">
        <v>3</v>
      </c>
      <c r="D91" s="142">
        <v>1100</v>
      </c>
      <c r="E91" s="142">
        <f>C91*D91</f>
        <v>3300</v>
      </c>
      <c r="F91" s="159"/>
    </row>
    <row r="92" spans="1:6" ht="15" customHeight="1">
      <c r="A92" s="148" t="s">
        <v>60</v>
      </c>
      <c r="B92" s="140" t="s">
        <v>58</v>
      </c>
      <c r="C92" s="141">
        <v>3</v>
      </c>
      <c r="D92" s="142">
        <v>50</v>
      </c>
      <c r="E92" s="142">
        <f>C92*D92</f>
        <v>150</v>
      </c>
      <c r="F92" s="159"/>
    </row>
    <row r="93" spans="2:7" ht="15" customHeight="1">
      <c r="B93" s="153"/>
      <c r="C93" s="154"/>
      <c r="D93" s="155"/>
      <c r="E93" s="155"/>
      <c r="F93" s="170">
        <f>SUM(E88:E92)</f>
        <v>25550</v>
      </c>
      <c r="G93" s="140"/>
    </row>
    <row r="94" spans="6:7" ht="15" customHeight="1">
      <c r="F94" s="159"/>
      <c r="G94" s="140"/>
    </row>
    <row r="95" spans="1:6" ht="15" customHeight="1">
      <c r="A95" s="152" t="s">
        <v>146</v>
      </c>
      <c r="F95" s="159"/>
    </row>
    <row r="96" spans="1:6" ht="15" customHeight="1">
      <c r="A96" s="148" t="s">
        <v>65</v>
      </c>
      <c r="B96" s="140" t="s">
        <v>49</v>
      </c>
      <c r="C96" s="141">
        <v>100</v>
      </c>
      <c r="D96" s="142">
        <v>200</v>
      </c>
      <c r="E96" s="142">
        <f>C96*D96</f>
        <v>20000</v>
      </c>
      <c r="F96" s="159"/>
    </row>
    <row r="97" spans="1:6" ht="15" customHeight="1">
      <c r="A97" s="148" t="s">
        <v>63</v>
      </c>
      <c r="B97" s="140" t="s">
        <v>58</v>
      </c>
      <c r="C97" s="141">
        <v>4</v>
      </c>
      <c r="D97" s="142">
        <v>1200</v>
      </c>
      <c r="E97" s="142">
        <f>C97*D97</f>
        <v>4800</v>
      </c>
      <c r="F97" s="159"/>
    </row>
    <row r="98" spans="1:6" ht="15" customHeight="1">
      <c r="A98" s="148" t="s">
        <v>139</v>
      </c>
      <c r="B98" s="140" t="s">
        <v>58</v>
      </c>
      <c r="C98" s="141">
        <v>4</v>
      </c>
      <c r="D98" s="142">
        <v>1500</v>
      </c>
      <c r="E98" s="142">
        <f>C98*D98</f>
        <v>6000</v>
      </c>
      <c r="F98" s="159"/>
    </row>
    <row r="99" spans="1:6" ht="15" customHeight="1">
      <c r="A99" s="148" t="s">
        <v>59</v>
      </c>
      <c r="B99" s="140" t="s">
        <v>58</v>
      </c>
      <c r="C99" s="141">
        <v>4</v>
      </c>
      <c r="D99" s="142">
        <v>1100</v>
      </c>
      <c r="E99" s="142">
        <f>C99*D99</f>
        <v>4400</v>
      </c>
      <c r="F99" s="159"/>
    </row>
    <row r="100" spans="1:6" ht="15" customHeight="1">
      <c r="A100" s="148" t="s">
        <v>60</v>
      </c>
      <c r="B100" s="140" t="s">
        <v>58</v>
      </c>
      <c r="C100" s="141">
        <v>4</v>
      </c>
      <c r="D100" s="142">
        <v>50</v>
      </c>
      <c r="E100" s="142">
        <f>C100*D100</f>
        <v>200</v>
      </c>
      <c r="F100" s="159"/>
    </row>
    <row r="101" spans="2:7" ht="15" customHeight="1">
      <c r="B101" s="153"/>
      <c r="C101" s="154"/>
      <c r="D101" s="155"/>
      <c r="E101" s="155"/>
      <c r="F101" s="170">
        <f>SUM(E96:E100)</f>
        <v>35400</v>
      </c>
      <c r="G101" s="140"/>
    </row>
    <row r="102" spans="6:7" ht="15" customHeight="1">
      <c r="F102" s="159"/>
      <c r="G102" s="140"/>
    </row>
    <row r="103" spans="1:6" ht="15" customHeight="1">
      <c r="A103" s="152" t="s">
        <v>147</v>
      </c>
      <c r="F103" s="159"/>
    </row>
    <row r="104" spans="1:6" ht="15" customHeight="1">
      <c r="A104" s="148" t="s">
        <v>139</v>
      </c>
      <c r="B104" s="140" t="s">
        <v>58</v>
      </c>
      <c r="C104" s="141">
        <v>4</v>
      </c>
      <c r="D104" s="142">
        <v>1500</v>
      </c>
      <c r="E104" s="142">
        <f>C104*D104</f>
        <v>6000</v>
      </c>
      <c r="F104" s="159"/>
    </row>
    <row r="105" spans="1:6" ht="15" customHeight="1">
      <c r="A105" s="148" t="s">
        <v>59</v>
      </c>
      <c r="B105" s="140" t="s">
        <v>58</v>
      </c>
      <c r="C105" s="141">
        <v>4</v>
      </c>
      <c r="D105" s="142">
        <v>1100</v>
      </c>
      <c r="E105" s="142">
        <f>C105*D105</f>
        <v>4400</v>
      </c>
      <c r="F105" s="159"/>
    </row>
    <row r="106" spans="1:6" ht="15" customHeight="1">
      <c r="A106" s="148" t="s">
        <v>60</v>
      </c>
      <c r="B106" s="140" t="s">
        <v>58</v>
      </c>
      <c r="C106" s="141">
        <v>4</v>
      </c>
      <c r="D106" s="142">
        <v>50</v>
      </c>
      <c r="E106" s="142">
        <f>C106*D106</f>
        <v>200</v>
      </c>
      <c r="F106" s="159"/>
    </row>
    <row r="107" spans="2:7" ht="15" customHeight="1">
      <c r="B107" s="153"/>
      <c r="C107" s="154"/>
      <c r="D107" s="155"/>
      <c r="E107" s="155"/>
      <c r="F107" s="170">
        <f>SUM(E104:E106)</f>
        <v>10600</v>
      </c>
      <c r="G107" s="140"/>
    </row>
    <row r="108" spans="6:7" ht="15" customHeight="1">
      <c r="F108" s="159"/>
      <c r="G108" s="140"/>
    </row>
    <row r="109" spans="1:5" ht="15" customHeight="1">
      <c r="A109" s="152" t="s">
        <v>166</v>
      </c>
      <c r="E109" s="144"/>
    </row>
    <row r="110" spans="1:5" ht="15" customHeight="1">
      <c r="A110" s="148" t="s">
        <v>65</v>
      </c>
      <c r="B110" s="140" t="s">
        <v>49</v>
      </c>
      <c r="C110" s="141">
        <v>140</v>
      </c>
      <c r="D110" s="142">
        <v>200</v>
      </c>
      <c r="E110" s="142">
        <f>C110*D110</f>
        <v>28000</v>
      </c>
    </row>
    <row r="111" spans="1:5" ht="15" customHeight="1">
      <c r="A111" s="148" t="s">
        <v>63</v>
      </c>
      <c r="B111" s="140" t="s">
        <v>58</v>
      </c>
      <c r="C111" s="141">
        <v>4</v>
      </c>
      <c r="D111" s="142">
        <v>1200</v>
      </c>
      <c r="E111" s="142">
        <f>C111*D111</f>
        <v>4800</v>
      </c>
    </row>
    <row r="112" spans="1:5" ht="15" customHeight="1">
      <c r="A112" s="148" t="s">
        <v>66</v>
      </c>
      <c r="B112" s="140" t="s">
        <v>58</v>
      </c>
      <c r="C112" s="141">
        <v>4</v>
      </c>
      <c r="D112" s="142">
        <v>1300</v>
      </c>
      <c r="E112" s="142">
        <f>C112*D112</f>
        <v>5200</v>
      </c>
    </row>
    <row r="113" spans="1:5" ht="15" customHeight="1">
      <c r="A113" s="148" t="s">
        <v>59</v>
      </c>
      <c r="B113" s="140" t="s">
        <v>58</v>
      </c>
      <c r="C113" s="141">
        <v>4</v>
      </c>
      <c r="D113" s="142">
        <v>1100</v>
      </c>
      <c r="E113" s="142">
        <f>C113*D113</f>
        <v>4400</v>
      </c>
    </row>
    <row r="114" spans="1:5" ht="15" customHeight="1">
      <c r="A114" s="148" t="s">
        <v>60</v>
      </c>
      <c r="B114" s="140" t="s">
        <v>58</v>
      </c>
      <c r="C114" s="141">
        <v>4</v>
      </c>
      <c r="D114" s="142">
        <v>50</v>
      </c>
      <c r="E114" s="142">
        <f>C114*D114</f>
        <v>200</v>
      </c>
    </row>
    <row r="115" spans="2:6" ht="15" customHeight="1">
      <c r="B115" s="153"/>
      <c r="C115" s="154"/>
      <c r="D115" s="155"/>
      <c r="E115" s="155"/>
      <c r="F115" s="156">
        <f>SUM(E110:E114)</f>
        <v>42600</v>
      </c>
    </row>
    <row r="117" ht="15" customHeight="1">
      <c r="A117" s="152" t="s">
        <v>167</v>
      </c>
    </row>
    <row r="118" spans="1:5" ht="15" customHeight="1">
      <c r="A118" s="148" t="s">
        <v>63</v>
      </c>
      <c r="B118" s="140" t="s">
        <v>58</v>
      </c>
      <c r="C118" s="141">
        <v>2</v>
      </c>
      <c r="D118" s="142">
        <v>1200</v>
      </c>
      <c r="E118" s="142">
        <f>C118*D118</f>
        <v>2400</v>
      </c>
    </row>
    <row r="119" spans="1:5" ht="15" customHeight="1">
      <c r="A119" s="148" t="s">
        <v>66</v>
      </c>
      <c r="B119" s="140" t="s">
        <v>58</v>
      </c>
      <c r="C119" s="141">
        <v>2</v>
      </c>
      <c r="D119" s="142">
        <v>1300</v>
      </c>
      <c r="E119" s="142">
        <f>C119*D119</f>
        <v>2600</v>
      </c>
    </row>
    <row r="120" spans="1:5" ht="15" customHeight="1">
      <c r="A120" s="148" t="s">
        <v>59</v>
      </c>
      <c r="B120" s="140" t="s">
        <v>58</v>
      </c>
      <c r="C120" s="141">
        <v>2</v>
      </c>
      <c r="D120" s="142">
        <v>1100</v>
      </c>
      <c r="E120" s="142">
        <f>C120*D120</f>
        <v>2200</v>
      </c>
    </row>
    <row r="121" spans="1:5" ht="15" customHeight="1">
      <c r="A121" s="148" t="s">
        <v>60</v>
      </c>
      <c r="B121" s="140" t="s">
        <v>58</v>
      </c>
      <c r="C121" s="141">
        <v>2</v>
      </c>
      <c r="D121" s="142">
        <v>50</v>
      </c>
      <c r="E121" s="142">
        <f>C121*D121</f>
        <v>100</v>
      </c>
    </row>
    <row r="122" spans="1:5" ht="15" customHeight="1">
      <c r="A122" s="148" t="s">
        <v>168</v>
      </c>
      <c r="E122" s="142">
        <v>5000</v>
      </c>
    </row>
    <row r="123" spans="2:6" ht="15" customHeight="1">
      <c r="B123" s="153"/>
      <c r="C123" s="154"/>
      <c r="D123" s="155"/>
      <c r="E123" s="155"/>
      <c r="F123" s="156">
        <f>SUM(E118:E122)</f>
        <v>12300</v>
      </c>
    </row>
    <row r="125" spans="1:5" ht="15" customHeight="1">
      <c r="A125" s="152" t="s">
        <v>169</v>
      </c>
      <c r="E125" s="144"/>
    </row>
    <row r="126" spans="1:5" ht="15" customHeight="1">
      <c r="A126" s="148" t="s">
        <v>65</v>
      </c>
      <c r="B126" s="140" t="s">
        <v>49</v>
      </c>
      <c r="C126" s="141">
        <v>200</v>
      </c>
      <c r="D126" s="142">
        <v>100</v>
      </c>
      <c r="E126" s="142">
        <f>C126*D126</f>
        <v>20000</v>
      </c>
    </row>
    <row r="127" spans="1:5" ht="15" customHeight="1">
      <c r="A127" s="148" t="s">
        <v>63</v>
      </c>
      <c r="B127" s="140" t="s">
        <v>58</v>
      </c>
      <c r="C127" s="141">
        <v>5</v>
      </c>
      <c r="D127" s="142">
        <v>1200</v>
      </c>
      <c r="E127" s="142">
        <f>C127*D127</f>
        <v>6000</v>
      </c>
    </row>
    <row r="128" spans="1:5" ht="15" customHeight="1">
      <c r="A128" s="148" t="s">
        <v>66</v>
      </c>
      <c r="B128" s="140" t="s">
        <v>58</v>
      </c>
      <c r="C128" s="141">
        <v>5</v>
      </c>
      <c r="D128" s="142">
        <v>1300</v>
      </c>
      <c r="E128" s="142">
        <f>C128*D128</f>
        <v>6500</v>
      </c>
    </row>
    <row r="129" spans="1:5" ht="15" customHeight="1">
      <c r="A129" s="148" t="s">
        <v>59</v>
      </c>
      <c r="B129" s="140" t="s">
        <v>58</v>
      </c>
      <c r="C129" s="141">
        <v>5</v>
      </c>
      <c r="D129" s="142">
        <v>1100</v>
      </c>
      <c r="E129" s="142">
        <f>C129*D129</f>
        <v>5500</v>
      </c>
    </row>
    <row r="130" spans="1:5" ht="15" customHeight="1">
      <c r="A130" s="148" t="s">
        <v>60</v>
      </c>
      <c r="B130" s="140" t="s">
        <v>58</v>
      </c>
      <c r="C130" s="141">
        <v>5</v>
      </c>
      <c r="D130" s="142">
        <v>50</v>
      </c>
      <c r="E130" s="142">
        <f>C130*D130</f>
        <v>250</v>
      </c>
    </row>
    <row r="131" spans="2:6" ht="15" customHeight="1">
      <c r="B131" s="153"/>
      <c r="C131" s="154"/>
      <c r="D131" s="155"/>
      <c r="E131" s="155"/>
      <c r="F131" s="156">
        <f>SUM(E126:E130)</f>
        <v>38250</v>
      </c>
    </row>
    <row r="161" spans="1:6" ht="15" customHeight="1">
      <c r="A161" s="171"/>
      <c r="B161" s="172" t="s">
        <v>16</v>
      </c>
      <c r="C161" s="173"/>
      <c r="D161" s="174"/>
      <c r="E161" s="174">
        <f>SUM(E11:E160)</f>
        <v>458427.93200000003</v>
      </c>
      <c r="F161" s="175">
        <f>SUM(F11:F160)</f>
        <v>458427.93200000003</v>
      </c>
    </row>
    <row r="162" ht="15" customHeight="1">
      <c r="A162" s="150"/>
    </row>
    <row r="163" ht="15" customHeight="1">
      <c r="A163" s="148" t="s">
        <v>80</v>
      </c>
    </row>
  </sheetData>
  <sheetProtection/>
  <printOptions/>
  <pageMargins left="0.984251968503937" right="0" top="0.5905511811023623" bottom="0.4330708661417323" header="0" footer="0"/>
  <pageSetup horizontalDpi="300" verticalDpi="300" orientation="portrait" paperSize="9" r:id="rId1"/>
  <headerFooter alignWithMargins="0">
    <oddHeader>&amp;R&amp;"Times New Roman,Regular"&amp;7&amp;F   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Z39"/>
  <sheetViews>
    <sheetView zoomScalePageLayoutView="0" workbookViewId="0" topLeftCell="A1">
      <selection activeCell="A1" sqref="A1"/>
    </sheetView>
  </sheetViews>
  <sheetFormatPr defaultColWidth="8.88671875" defaultRowHeight="15" customHeight="1"/>
  <cols>
    <col min="1" max="1" width="33.6640625" style="114" customWidth="1"/>
    <col min="2" max="2" width="3.88671875" style="67" customWidth="1"/>
    <col min="3" max="3" width="6.99609375" style="68" customWidth="1"/>
    <col min="4" max="4" width="7.21484375" style="69" customWidth="1"/>
    <col min="5" max="5" width="8.5546875" style="69" customWidth="1"/>
    <col min="6" max="6" width="10.77734375" style="82" customWidth="1"/>
    <col min="7" max="7" width="7.21484375" style="71" customWidth="1"/>
    <col min="8" max="8" width="8.5546875" style="72" customWidth="1"/>
    <col min="9" max="9" width="10.4453125" style="71" customWidth="1"/>
    <col min="10" max="16384" width="8.88671875" style="71" customWidth="1"/>
  </cols>
  <sheetData>
    <row r="2" ht="15" customHeight="1">
      <c r="A2" s="115" t="s">
        <v>35</v>
      </c>
    </row>
    <row r="3" spans="1:4" ht="15" customHeight="1">
      <c r="A3" s="115" t="s">
        <v>36</v>
      </c>
      <c r="C3" s="116" t="s">
        <v>115</v>
      </c>
      <c r="D3" s="117" t="s">
        <v>116</v>
      </c>
    </row>
    <row r="4" spans="1:8" ht="15" customHeight="1">
      <c r="A4" s="115" t="s">
        <v>37</v>
      </c>
      <c r="C4" s="116"/>
      <c r="D4" s="118"/>
      <c r="F4" s="119"/>
      <c r="H4" s="71"/>
    </row>
    <row r="5" spans="1:8" ht="15" customHeight="1">
      <c r="A5" s="115"/>
      <c r="C5" s="74"/>
      <c r="F5" s="119"/>
      <c r="H5" s="71"/>
    </row>
    <row r="6" spans="1:8" ht="15" customHeight="1">
      <c r="A6" s="120" t="s">
        <v>81</v>
      </c>
      <c r="C6" s="74"/>
      <c r="E6" s="76">
        <f>E37</f>
        <v>2630000</v>
      </c>
      <c r="F6" s="76">
        <f>F37</f>
        <v>2630000</v>
      </c>
      <c r="H6" s="71"/>
    </row>
    <row r="7" spans="1:8" ht="45" customHeight="1">
      <c r="A7" s="120" t="s">
        <v>150</v>
      </c>
      <c r="B7" s="78"/>
      <c r="F7" s="119"/>
      <c r="H7" s="71"/>
    </row>
    <row r="8" spans="2:6" ht="15" customHeight="1">
      <c r="B8" s="78" t="s">
        <v>39</v>
      </c>
      <c r="C8" s="68" t="s">
        <v>40</v>
      </c>
      <c r="D8" s="69" t="s">
        <v>41</v>
      </c>
      <c r="E8" s="79" t="s">
        <v>42</v>
      </c>
      <c r="F8" s="79" t="s">
        <v>42</v>
      </c>
    </row>
    <row r="9" spans="5:6" ht="15" customHeight="1">
      <c r="E9" s="80" t="s">
        <v>43</v>
      </c>
      <c r="F9" s="80" t="s">
        <v>43</v>
      </c>
    </row>
    <row r="10" spans="1:6" ht="15" customHeight="1">
      <c r="A10" s="121"/>
      <c r="B10" s="71"/>
      <c r="C10" s="71"/>
      <c r="D10" s="71"/>
      <c r="E10" s="72"/>
      <c r="F10" s="70"/>
    </row>
    <row r="11" spans="1:6" ht="15" customHeight="1">
      <c r="A11" s="122" t="s">
        <v>83</v>
      </c>
      <c r="B11" s="123"/>
      <c r="C11" s="83"/>
      <c r="D11" s="83"/>
      <c r="E11" s="91"/>
      <c r="F11" s="124"/>
    </row>
    <row r="12" spans="1:6" ht="15" customHeight="1">
      <c r="A12" s="126" t="s">
        <v>82</v>
      </c>
      <c r="B12" s="83"/>
      <c r="C12" s="83"/>
      <c r="D12" s="83"/>
      <c r="E12" s="91">
        <v>25000</v>
      </c>
      <c r="F12" s="124"/>
    </row>
    <row r="13" spans="1:6" ht="15" customHeight="1">
      <c r="A13" s="126"/>
      <c r="B13" s="87"/>
      <c r="C13" s="87"/>
      <c r="D13" s="87"/>
      <c r="E13" s="88"/>
      <c r="F13" s="89">
        <f>SUM(E12:E12)</f>
        <v>25000</v>
      </c>
    </row>
    <row r="14" spans="1:6" ht="15" customHeight="1">
      <c r="A14" s="126"/>
      <c r="B14" s="83"/>
      <c r="C14" s="83"/>
      <c r="D14" s="83"/>
      <c r="E14" s="91"/>
      <c r="F14" s="124"/>
    </row>
    <row r="15" spans="1:6" ht="15" customHeight="1">
      <c r="A15" s="122" t="s">
        <v>160</v>
      </c>
      <c r="B15" s="123"/>
      <c r="C15" s="83"/>
      <c r="D15" s="83"/>
      <c r="E15" s="91">
        <v>250000</v>
      </c>
      <c r="F15" s="124"/>
    </row>
    <row r="16" spans="1:6" ht="15" customHeight="1">
      <c r="A16" s="138"/>
      <c r="B16" s="87"/>
      <c r="C16" s="87"/>
      <c r="D16" s="87"/>
      <c r="E16" s="88"/>
      <c r="F16" s="89">
        <f>SUM(E15:E15)</f>
        <v>250000</v>
      </c>
    </row>
    <row r="17" ht="15" customHeight="1">
      <c r="A17" s="126"/>
    </row>
    <row r="18" spans="1:6" ht="75" customHeight="1">
      <c r="A18" s="113" t="s">
        <v>161</v>
      </c>
      <c r="B18" s="128"/>
      <c r="C18" s="71"/>
      <c r="D18" s="71"/>
      <c r="E18" s="72">
        <v>480000</v>
      </c>
      <c r="F18" s="70"/>
    </row>
    <row r="19" spans="1:6" ht="15" customHeight="1">
      <c r="A19" s="113"/>
      <c r="B19" s="136"/>
      <c r="C19" s="87"/>
      <c r="D19" s="87"/>
      <c r="E19" s="88"/>
      <c r="F19" s="89">
        <f>SUM(E18)</f>
        <v>480000</v>
      </c>
    </row>
    <row r="20" spans="1:6" ht="75" customHeight="1">
      <c r="A20" s="113" t="s">
        <v>172</v>
      </c>
      <c r="B20" s="128"/>
      <c r="C20" s="71"/>
      <c r="D20" s="71"/>
      <c r="E20" s="72">
        <v>215000</v>
      </c>
      <c r="F20" s="70"/>
    </row>
    <row r="21" spans="1:6" ht="15" customHeight="1">
      <c r="A21" s="113"/>
      <c r="B21" s="136"/>
      <c r="C21" s="87"/>
      <c r="D21" s="87"/>
      <c r="E21" s="88"/>
      <c r="F21" s="89">
        <f>SUM(E20)</f>
        <v>215000</v>
      </c>
    </row>
    <row r="22" spans="1:6" ht="60" customHeight="1">
      <c r="A22" s="113" t="s">
        <v>162</v>
      </c>
      <c r="B22" s="128"/>
      <c r="C22" s="71"/>
      <c r="D22" s="71"/>
      <c r="E22" s="72">
        <v>210000</v>
      </c>
      <c r="F22" s="70"/>
    </row>
    <row r="23" spans="1:6" ht="15" customHeight="1">
      <c r="A23" s="113"/>
      <c r="B23" s="136"/>
      <c r="C23" s="87"/>
      <c r="D23" s="87"/>
      <c r="E23" s="88"/>
      <c r="F23" s="89">
        <f>SUM(E22)</f>
        <v>210000</v>
      </c>
    </row>
    <row r="24" spans="1:6" ht="15" customHeight="1">
      <c r="A24" s="113"/>
      <c r="B24" s="128"/>
      <c r="C24" s="71"/>
      <c r="D24" s="71"/>
      <c r="E24" s="72"/>
      <c r="F24" s="70"/>
    </row>
    <row r="25" spans="1:6" ht="30" customHeight="1">
      <c r="A25" s="113" t="s">
        <v>164</v>
      </c>
      <c r="B25" s="128"/>
      <c r="C25" s="71"/>
      <c r="D25" s="71"/>
      <c r="E25" s="72">
        <v>300000</v>
      </c>
      <c r="F25" s="70"/>
    </row>
    <row r="26" spans="2:6" ht="15" customHeight="1">
      <c r="B26" s="136"/>
      <c r="C26" s="87"/>
      <c r="D26" s="87"/>
      <c r="E26" s="88"/>
      <c r="F26" s="89">
        <f>SUM(E25)</f>
        <v>300000</v>
      </c>
    </row>
    <row r="27" spans="1:6" ht="45" customHeight="1">
      <c r="A27" s="113" t="s">
        <v>163</v>
      </c>
      <c r="B27" s="128"/>
      <c r="C27" s="71"/>
      <c r="D27" s="71"/>
      <c r="E27" s="72">
        <v>300000</v>
      </c>
      <c r="F27" s="70"/>
    </row>
    <row r="28" spans="1:6" ht="15" customHeight="1">
      <c r="A28" s="113"/>
      <c r="B28" s="136"/>
      <c r="C28" s="87"/>
      <c r="D28" s="87"/>
      <c r="E28" s="88"/>
      <c r="F28" s="89">
        <f>SUM(E27)</f>
        <v>300000</v>
      </c>
    </row>
    <row r="30" spans="1:6" ht="45" customHeight="1">
      <c r="A30" s="113" t="s">
        <v>165</v>
      </c>
      <c r="B30" s="128"/>
      <c r="C30" s="71"/>
      <c r="D30" s="71"/>
      <c r="E30" s="72">
        <v>850000</v>
      </c>
      <c r="F30" s="70"/>
    </row>
    <row r="31" spans="1:6" ht="15" customHeight="1">
      <c r="A31" s="113"/>
      <c r="B31" s="136"/>
      <c r="C31" s="87"/>
      <c r="D31" s="87"/>
      <c r="E31" s="88"/>
      <c r="F31" s="89">
        <f>SUM(E30)</f>
        <v>850000</v>
      </c>
    </row>
    <row r="36" spans="1:26" s="83" customFormat="1" ht="15" customHeight="1">
      <c r="A36" s="132"/>
      <c r="B36" s="71"/>
      <c r="C36" s="71"/>
      <c r="D36" s="71"/>
      <c r="E36" s="72"/>
      <c r="F36" s="70"/>
      <c r="G36" s="71"/>
      <c r="H36" s="7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s="83" customFormat="1" ht="15" customHeight="1">
      <c r="A37" s="133"/>
      <c r="B37" s="110" t="s">
        <v>16</v>
      </c>
      <c r="C37" s="109"/>
      <c r="D37" s="109"/>
      <c r="E37" s="111">
        <f>SUM(E10:E36)</f>
        <v>2630000</v>
      </c>
      <c r="F37" s="112">
        <f>SUM(F10:F36)</f>
        <v>2630000</v>
      </c>
      <c r="G37" s="71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83" customFormat="1" ht="15" customHeight="1">
      <c r="B38" s="71"/>
      <c r="C38" s="71"/>
      <c r="D38" s="71"/>
      <c r="E38" s="69"/>
      <c r="F38" s="70"/>
      <c r="G38" s="71"/>
      <c r="H38" s="72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ht="15" customHeight="1">
      <c r="A39" s="114" t="s">
        <v>54</v>
      </c>
    </row>
  </sheetData>
  <sheetProtection/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Roman,Regular"&amp;7&amp;F  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Z44"/>
  <sheetViews>
    <sheetView showZeros="0" zoomScalePageLayoutView="0" workbookViewId="0" topLeftCell="A1">
      <selection activeCell="E19" sqref="E19"/>
    </sheetView>
  </sheetViews>
  <sheetFormatPr defaultColWidth="8.88671875" defaultRowHeight="15" customHeight="1"/>
  <cols>
    <col min="1" max="1" width="33.6640625" style="114" customWidth="1"/>
    <col min="2" max="2" width="3.88671875" style="67" customWidth="1"/>
    <col min="3" max="3" width="6.99609375" style="68" customWidth="1"/>
    <col min="4" max="4" width="7.21484375" style="69" customWidth="1"/>
    <col min="5" max="5" width="8.5546875" style="69" customWidth="1"/>
    <col min="6" max="6" width="10.77734375" style="82" customWidth="1"/>
    <col min="7" max="7" width="7.21484375" style="71" customWidth="1"/>
    <col min="8" max="8" width="8.5546875" style="72" customWidth="1"/>
    <col min="9" max="9" width="10.4453125" style="71" customWidth="1"/>
    <col min="10" max="16384" width="8.88671875" style="71" customWidth="1"/>
  </cols>
  <sheetData>
    <row r="2" ht="15" customHeight="1">
      <c r="A2" s="115" t="s">
        <v>35</v>
      </c>
    </row>
    <row r="3" spans="1:4" ht="15" customHeight="1">
      <c r="A3" s="115" t="s">
        <v>36</v>
      </c>
      <c r="C3" s="116" t="s">
        <v>115</v>
      </c>
      <c r="D3" s="117" t="s">
        <v>116</v>
      </c>
    </row>
    <row r="4" spans="1:8" ht="15" customHeight="1">
      <c r="A4" s="115" t="s">
        <v>37</v>
      </c>
      <c r="C4" s="116"/>
      <c r="D4" s="118"/>
      <c r="F4" s="119"/>
      <c r="H4" s="71"/>
    </row>
    <row r="5" spans="1:8" ht="15" customHeight="1">
      <c r="A5" s="115"/>
      <c r="C5" s="74"/>
      <c r="F5" s="119"/>
      <c r="H5" s="71"/>
    </row>
    <row r="6" spans="1:8" ht="15" customHeight="1">
      <c r="A6" s="120" t="s">
        <v>151</v>
      </c>
      <c r="C6" s="74"/>
      <c r="E6" s="76">
        <f>E42</f>
        <v>210000</v>
      </c>
      <c r="F6" s="76">
        <f>F42</f>
        <v>210000</v>
      </c>
      <c r="H6" s="71"/>
    </row>
    <row r="7" spans="1:8" ht="45" customHeight="1">
      <c r="A7" s="120" t="s">
        <v>152</v>
      </c>
      <c r="B7" s="78"/>
      <c r="F7" s="119"/>
      <c r="H7" s="71"/>
    </row>
    <row r="8" spans="2:6" ht="15" customHeight="1">
      <c r="B8" s="78" t="s">
        <v>39</v>
      </c>
      <c r="C8" s="68" t="s">
        <v>40</v>
      </c>
      <c r="D8" s="69" t="s">
        <v>41</v>
      </c>
      <c r="E8" s="79" t="s">
        <v>42</v>
      </c>
      <c r="F8" s="79" t="s">
        <v>42</v>
      </c>
    </row>
    <row r="9" spans="5:6" ht="15" customHeight="1">
      <c r="E9" s="80" t="s">
        <v>43</v>
      </c>
      <c r="F9" s="80" t="s">
        <v>43</v>
      </c>
    </row>
    <row r="10" spans="1:6" ht="15" customHeight="1">
      <c r="A10" s="121"/>
      <c r="B10" s="71"/>
      <c r="C10" s="71"/>
      <c r="D10" s="71"/>
      <c r="E10" s="72"/>
      <c r="F10" s="70"/>
    </row>
    <row r="11" spans="1:6" ht="39.75" customHeight="1">
      <c r="A11" s="122" t="s">
        <v>158</v>
      </c>
      <c r="B11" s="123"/>
      <c r="C11" s="83"/>
      <c r="D11" s="83"/>
      <c r="E11" s="91">
        <v>60000</v>
      </c>
      <c r="F11" s="124"/>
    </row>
    <row r="12" spans="1:6" ht="15" customHeight="1">
      <c r="A12" s="125"/>
      <c r="B12" s="87"/>
      <c r="C12" s="87"/>
      <c r="D12" s="87"/>
      <c r="E12" s="88"/>
      <c r="F12" s="89">
        <f>SUM(E11)</f>
        <v>60000</v>
      </c>
    </row>
    <row r="13" spans="1:6" ht="15" customHeight="1">
      <c r="A13" s="126"/>
      <c r="B13" s="71"/>
      <c r="C13" s="71"/>
      <c r="D13" s="71"/>
      <c r="E13" s="71"/>
      <c r="F13" s="71"/>
    </row>
    <row r="14" spans="1:5" ht="30" customHeight="1">
      <c r="A14" s="127" t="s">
        <v>159</v>
      </c>
      <c r="B14" s="71"/>
      <c r="C14" s="71"/>
      <c r="D14" s="71"/>
      <c r="E14" s="72">
        <v>5000</v>
      </c>
    </row>
    <row r="15" spans="1:6" ht="15" customHeight="1">
      <c r="A15" s="126"/>
      <c r="B15" s="87"/>
      <c r="C15" s="87"/>
      <c r="D15" s="87"/>
      <c r="E15" s="88"/>
      <c r="F15" s="89">
        <f>SUM(E14)</f>
        <v>5000</v>
      </c>
    </row>
    <row r="16" spans="1:6" ht="15" customHeight="1">
      <c r="A16" s="113"/>
      <c r="B16" s="128"/>
      <c r="C16" s="71"/>
      <c r="D16" s="71"/>
      <c r="E16" s="72"/>
      <c r="F16" s="70"/>
    </row>
    <row r="17" spans="1:8" s="130" customFormat="1" ht="75" customHeight="1">
      <c r="A17" s="122" t="s">
        <v>153</v>
      </c>
      <c r="B17" s="123"/>
      <c r="C17" s="129"/>
      <c r="D17" s="129"/>
      <c r="E17" s="91"/>
      <c r="F17" s="124"/>
      <c r="H17" s="70"/>
    </row>
    <row r="18" spans="1:6" ht="30" customHeight="1">
      <c r="A18" s="122" t="s">
        <v>154</v>
      </c>
      <c r="B18" s="83"/>
      <c r="C18" s="83"/>
      <c r="D18" s="83"/>
      <c r="E18" s="91">
        <v>60000</v>
      </c>
      <c r="F18" s="124"/>
    </row>
    <row r="19" spans="1:6" ht="15" customHeight="1">
      <c r="A19" s="126"/>
      <c r="B19" s="87"/>
      <c r="C19" s="87"/>
      <c r="D19" s="87"/>
      <c r="E19" s="88"/>
      <c r="F19" s="89">
        <f>SUM(E18:E18)</f>
        <v>60000</v>
      </c>
    </row>
    <row r="20" spans="1:6" ht="15" customHeight="1">
      <c r="A20" s="126"/>
      <c r="B20" s="71"/>
      <c r="C20" s="71"/>
      <c r="D20" s="71"/>
      <c r="E20" s="71"/>
      <c r="F20" s="71"/>
    </row>
    <row r="21" spans="1:26" s="83" customFormat="1" ht="30" customHeight="1">
      <c r="A21" s="122" t="s">
        <v>155</v>
      </c>
      <c r="E21" s="91">
        <v>30000</v>
      </c>
      <c r="F21" s="124"/>
      <c r="G21" s="131"/>
      <c r="H21" s="71"/>
      <c r="I21" s="71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83" customFormat="1" ht="15" customHeight="1">
      <c r="A22" s="126"/>
      <c r="B22" s="87"/>
      <c r="C22" s="87"/>
      <c r="D22" s="87"/>
      <c r="E22" s="88"/>
      <c r="F22" s="89">
        <f>SUM(E21)</f>
        <v>30000</v>
      </c>
      <c r="G22" s="71"/>
      <c r="H22" s="71"/>
      <c r="I22" s="71"/>
      <c r="J22" s="69"/>
      <c r="K22" s="70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83" customFormat="1" ht="15" customHeight="1">
      <c r="A23" s="126"/>
      <c r="G23" s="71"/>
      <c r="H23" s="71"/>
      <c r="I23" s="71"/>
      <c r="J23" s="72"/>
      <c r="K23" s="82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s="83" customFormat="1" ht="30" customHeight="1">
      <c r="A24" s="127" t="s">
        <v>156</v>
      </c>
      <c r="B24" s="71"/>
      <c r="C24" s="71"/>
      <c r="D24" s="71"/>
      <c r="E24" s="72">
        <v>20000</v>
      </c>
      <c r="F24" s="82"/>
      <c r="G24" s="71"/>
      <c r="H24" s="71"/>
      <c r="I24" s="71"/>
      <c r="J24" s="72"/>
      <c r="K24" s="82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s="83" customFormat="1" ht="15" customHeight="1">
      <c r="A25" s="126"/>
      <c r="B25" s="87"/>
      <c r="C25" s="87"/>
      <c r="D25" s="87"/>
      <c r="E25" s="88"/>
      <c r="F25" s="89">
        <f>SUM(E24)</f>
        <v>20000</v>
      </c>
      <c r="G25" s="71"/>
      <c r="H25" s="71"/>
      <c r="I25" s="71"/>
      <c r="J25" s="72"/>
      <c r="K25" s="82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s="83" customFormat="1" ht="15" customHeight="1">
      <c r="A26" s="126"/>
      <c r="G26" s="71"/>
      <c r="H26" s="71"/>
      <c r="I26" s="71"/>
      <c r="J26" s="72"/>
      <c r="K26" s="82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s="83" customFormat="1" ht="45" customHeight="1">
      <c r="A27" s="127" t="s">
        <v>157</v>
      </c>
      <c r="B27" s="71"/>
      <c r="C27" s="71"/>
      <c r="D27" s="71"/>
      <c r="E27" s="72">
        <v>20000</v>
      </c>
      <c r="F27" s="82"/>
      <c r="G27" s="71"/>
      <c r="H27" s="71"/>
      <c r="I27" s="71"/>
      <c r="J27" s="72"/>
      <c r="K27" s="82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s="83" customFormat="1" ht="15" customHeight="1">
      <c r="A28" s="126"/>
      <c r="B28" s="87"/>
      <c r="C28" s="87"/>
      <c r="D28" s="87"/>
      <c r="E28" s="88"/>
      <c r="F28" s="89">
        <f>SUM(E27)</f>
        <v>20000</v>
      </c>
      <c r="G28" s="71"/>
      <c r="H28" s="71"/>
      <c r="I28" s="71"/>
      <c r="J28" s="72"/>
      <c r="K28" s="82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s="83" customFormat="1" ht="15" customHeight="1">
      <c r="A29" s="126"/>
      <c r="G29" s="71"/>
      <c r="H29" s="71"/>
      <c r="I29" s="71"/>
      <c r="J29" s="72"/>
      <c r="K29" s="82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s="83" customFormat="1" ht="30" customHeight="1">
      <c r="A30" s="127" t="s">
        <v>171</v>
      </c>
      <c r="B30" s="71"/>
      <c r="C30" s="71"/>
      <c r="D30" s="71"/>
      <c r="E30" s="72">
        <v>15000</v>
      </c>
      <c r="F30" s="82"/>
      <c r="G30" s="71"/>
      <c r="H30" s="71"/>
      <c r="I30" s="71"/>
      <c r="J30" s="72"/>
      <c r="K30" s="82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s="83" customFormat="1" ht="15" customHeight="1">
      <c r="A31" s="126"/>
      <c r="B31" s="87"/>
      <c r="C31" s="87"/>
      <c r="D31" s="87"/>
      <c r="E31" s="88"/>
      <c r="F31" s="89">
        <f>SUM(E30)</f>
        <v>15000</v>
      </c>
      <c r="G31" s="71"/>
      <c r="H31" s="71"/>
      <c r="I31" s="71"/>
      <c r="J31" s="72"/>
      <c r="K31" s="82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s="83" customFormat="1" ht="15" customHeight="1">
      <c r="A32" s="126"/>
      <c r="B32" s="71"/>
      <c r="C32" s="71"/>
      <c r="D32" s="71"/>
      <c r="E32" s="72"/>
      <c r="F32" s="82"/>
      <c r="G32" s="71"/>
      <c r="H32" s="71"/>
      <c r="I32" s="71"/>
      <c r="J32" s="72"/>
      <c r="K32" s="82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83" customFormat="1" ht="15" customHeight="1">
      <c r="A33" s="126"/>
      <c r="B33" s="71"/>
      <c r="C33" s="71"/>
      <c r="D33" s="71"/>
      <c r="E33" s="72"/>
      <c r="F33" s="82"/>
      <c r="G33" s="71"/>
      <c r="H33" s="71"/>
      <c r="I33" s="71"/>
      <c r="J33" s="72"/>
      <c r="K33" s="82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83" customFormat="1" ht="15" customHeight="1">
      <c r="A34" s="126"/>
      <c r="B34" s="71"/>
      <c r="C34" s="71"/>
      <c r="D34" s="71"/>
      <c r="E34" s="72"/>
      <c r="F34" s="82"/>
      <c r="G34" s="71"/>
      <c r="H34" s="71"/>
      <c r="I34" s="71"/>
      <c r="J34" s="72"/>
      <c r="K34" s="8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s="83" customFormat="1" ht="15" customHeight="1">
      <c r="A35" s="126"/>
      <c r="B35" s="71"/>
      <c r="C35" s="71"/>
      <c r="D35" s="71"/>
      <c r="E35" s="72"/>
      <c r="F35" s="82"/>
      <c r="G35" s="71"/>
      <c r="H35" s="71"/>
      <c r="I35" s="71"/>
      <c r="J35" s="72"/>
      <c r="K35" s="8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s="83" customFormat="1" ht="15" customHeight="1">
      <c r="A36" s="126"/>
      <c r="B36" s="71"/>
      <c r="C36" s="71"/>
      <c r="D36" s="71"/>
      <c r="E36" s="72"/>
      <c r="F36" s="82"/>
      <c r="G36" s="71"/>
      <c r="H36" s="71"/>
      <c r="I36" s="71"/>
      <c r="J36" s="72"/>
      <c r="K36" s="8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s="83" customFormat="1" ht="15" customHeight="1">
      <c r="A37" s="126"/>
      <c r="B37" s="71"/>
      <c r="C37" s="71"/>
      <c r="D37" s="71"/>
      <c r="E37" s="72"/>
      <c r="F37" s="82"/>
      <c r="G37" s="71"/>
      <c r="H37" s="71"/>
      <c r="I37" s="71"/>
      <c r="J37" s="72"/>
      <c r="K37" s="82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1:26" s="83" customFormat="1" ht="15" customHeight="1">
      <c r="A38" s="126"/>
      <c r="B38" s="71"/>
      <c r="C38" s="71"/>
      <c r="D38" s="71"/>
      <c r="E38" s="72"/>
      <c r="F38" s="82"/>
      <c r="G38" s="71"/>
      <c r="H38" s="71"/>
      <c r="I38" s="71"/>
      <c r="J38" s="72"/>
      <c r="K38" s="82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s="83" customFormat="1" ht="15" customHeight="1">
      <c r="A39" s="126"/>
      <c r="B39" s="71"/>
      <c r="C39" s="71"/>
      <c r="D39" s="71"/>
      <c r="E39" s="72"/>
      <c r="F39" s="82"/>
      <c r="G39" s="71"/>
      <c r="H39" s="71"/>
      <c r="I39" s="71"/>
      <c r="J39" s="72"/>
      <c r="K39" s="8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1" spans="1:26" s="83" customFormat="1" ht="15" customHeight="1">
      <c r="A41" s="132"/>
      <c r="B41" s="71"/>
      <c r="C41" s="71"/>
      <c r="D41" s="71"/>
      <c r="E41" s="72"/>
      <c r="F41" s="70"/>
      <c r="G41" s="71"/>
      <c r="H41" s="72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s="83" customFormat="1" ht="15" customHeight="1">
      <c r="A42" s="133"/>
      <c r="B42" s="110" t="s">
        <v>16</v>
      </c>
      <c r="C42" s="109"/>
      <c r="D42" s="109"/>
      <c r="E42" s="111">
        <f>SUM(E10:E41)</f>
        <v>210000</v>
      </c>
      <c r="F42" s="112">
        <f>SUM(F10:F41)</f>
        <v>210000</v>
      </c>
      <c r="G42" s="71"/>
      <c r="H42" s="72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83" customFormat="1" ht="15" customHeight="1">
      <c r="B43" s="71"/>
      <c r="C43" s="71"/>
      <c r="D43" s="71"/>
      <c r="E43" s="69"/>
      <c r="F43" s="70"/>
      <c r="G43" s="71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ht="15" customHeight="1">
      <c r="A44" s="114" t="s">
        <v>54</v>
      </c>
    </row>
  </sheetData>
  <sheetProtection/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&amp;R&amp;"Times New Roman,Regular"&amp;7&amp;F   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31">
      <selection activeCell="F51" sqref="F51"/>
    </sheetView>
  </sheetViews>
  <sheetFormatPr defaultColWidth="8.88671875" defaultRowHeight="15" customHeight="1"/>
  <cols>
    <col min="1" max="1" width="33.6640625" style="114" customWidth="1"/>
    <col min="2" max="2" width="3.88671875" style="67" customWidth="1"/>
    <col min="3" max="3" width="6.99609375" style="68" customWidth="1"/>
    <col min="4" max="4" width="7.21484375" style="69" customWidth="1"/>
    <col min="5" max="5" width="8.5546875" style="69" customWidth="1"/>
    <col min="6" max="6" width="10.77734375" style="82" customWidth="1"/>
    <col min="7" max="7" width="7.21484375" style="71" customWidth="1"/>
    <col min="8" max="8" width="8.5546875" style="72" customWidth="1"/>
    <col min="9" max="9" width="10.4453125" style="71" customWidth="1"/>
    <col min="10" max="16384" width="8.88671875" style="71" customWidth="1"/>
  </cols>
  <sheetData>
    <row r="2" ht="15" customHeight="1">
      <c r="A2" s="115" t="s">
        <v>35</v>
      </c>
    </row>
    <row r="3" spans="1:4" ht="15" customHeight="1">
      <c r="A3" s="115" t="s">
        <v>36</v>
      </c>
      <c r="C3" s="116" t="s">
        <v>115</v>
      </c>
      <c r="D3" s="117" t="s">
        <v>116</v>
      </c>
    </row>
    <row r="4" spans="1:8" ht="15" customHeight="1">
      <c r="A4" s="115" t="s">
        <v>37</v>
      </c>
      <c r="C4" s="116"/>
      <c r="D4" s="118"/>
      <c r="F4" s="119"/>
      <c r="H4" s="71"/>
    </row>
    <row r="5" spans="1:8" ht="15" customHeight="1">
      <c r="A5" s="115"/>
      <c r="C5" s="74"/>
      <c r="F5" s="119"/>
      <c r="H5" s="71"/>
    </row>
    <row r="6" spans="1:8" ht="15" customHeight="1">
      <c r="A6" s="120"/>
      <c r="C6" s="74"/>
      <c r="E6" s="76"/>
      <c r="F6" s="76"/>
      <c r="H6" s="71"/>
    </row>
    <row r="7" spans="1:8" ht="15" customHeight="1">
      <c r="A7" s="120"/>
      <c r="B7" s="78"/>
      <c r="F7" s="119"/>
      <c r="H7" s="71"/>
    </row>
    <row r="8" spans="2:6" ht="15" customHeight="1">
      <c r="B8" s="78" t="s">
        <v>39</v>
      </c>
      <c r="C8" s="68" t="s">
        <v>40</v>
      </c>
      <c r="D8" s="69" t="s">
        <v>41</v>
      </c>
      <c r="E8" s="79" t="s">
        <v>42</v>
      </c>
      <c r="F8" s="79" t="s">
        <v>42</v>
      </c>
    </row>
    <row r="9" spans="5:6" ht="15" customHeight="1">
      <c r="E9" s="80" t="s">
        <v>43</v>
      </c>
      <c r="F9" s="80" t="s">
        <v>43</v>
      </c>
    </row>
    <row r="10" spans="5:6" ht="15" customHeight="1">
      <c r="E10" s="80"/>
      <c r="F10" s="80"/>
    </row>
    <row r="11" spans="1:6" ht="15" customHeight="1">
      <c r="A11" s="185" t="s">
        <v>177</v>
      </c>
      <c r="B11" s="71"/>
      <c r="C11" s="71"/>
      <c r="D11" s="71"/>
      <c r="E11" s="72"/>
      <c r="F11" s="70"/>
    </row>
    <row r="12" spans="1:6" ht="15" customHeight="1">
      <c r="A12" s="122" t="s">
        <v>174</v>
      </c>
      <c r="B12" s="123"/>
      <c r="C12" s="83"/>
      <c r="D12" s="83"/>
      <c r="E12" s="91">
        <v>200000</v>
      </c>
      <c r="F12" s="124"/>
    </row>
    <row r="13" spans="1:6" ht="15" customHeight="1">
      <c r="A13" s="125"/>
      <c r="B13" s="87"/>
      <c r="C13" s="87"/>
      <c r="D13" s="87"/>
      <c r="E13" s="88"/>
      <c r="F13" s="89">
        <f>SUM(E12)</f>
        <v>200000</v>
      </c>
    </row>
    <row r="14" spans="1:6" ht="15" customHeight="1">
      <c r="A14" s="126"/>
      <c r="B14" s="71"/>
      <c r="C14" s="71"/>
      <c r="D14" s="71"/>
      <c r="E14" s="71"/>
      <c r="F14" s="71"/>
    </row>
    <row r="15" ht="15" customHeight="1">
      <c r="A15" s="120" t="s">
        <v>175</v>
      </c>
    </row>
    <row r="16" spans="1:6" ht="30" customHeight="1">
      <c r="A16" s="113" t="s">
        <v>176</v>
      </c>
      <c r="B16" s="123"/>
      <c r="C16" s="83"/>
      <c r="D16" s="83"/>
      <c r="E16" s="91">
        <v>100000</v>
      </c>
      <c r="F16" s="124"/>
    </row>
    <row r="17" spans="2:6" ht="15" customHeight="1">
      <c r="B17" s="87"/>
      <c r="C17" s="87"/>
      <c r="D17" s="87"/>
      <c r="E17" s="88"/>
      <c r="F17" s="89">
        <f>SUM(E16)</f>
        <v>100000</v>
      </c>
    </row>
    <row r="19" ht="15" customHeight="1">
      <c r="A19" s="120" t="s">
        <v>178</v>
      </c>
    </row>
    <row r="20" ht="15" customHeight="1">
      <c r="A20" s="120" t="s">
        <v>179</v>
      </c>
    </row>
    <row r="21" ht="15" customHeight="1">
      <c r="A21" s="120" t="s">
        <v>184</v>
      </c>
    </row>
    <row r="22" ht="15" customHeight="1">
      <c r="A22" s="120" t="s">
        <v>185</v>
      </c>
    </row>
    <row r="23" ht="15" customHeight="1">
      <c r="A23" s="120" t="s">
        <v>186</v>
      </c>
    </row>
    <row r="24" ht="15" customHeight="1">
      <c r="A24" s="120" t="s">
        <v>187</v>
      </c>
    </row>
    <row r="25" spans="1:6" ht="15" customHeight="1">
      <c r="A25" s="120" t="s">
        <v>188</v>
      </c>
      <c r="B25" s="123"/>
      <c r="C25" s="83"/>
      <c r="D25" s="83"/>
      <c r="E25" s="91">
        <v>1000000</v>
      </c>
      <c r="F25" s="124"/>
    </row>
    <row r="26" spans="2:6" ht="15" customHeight="1">
      <c r="B26" s="87"/>
      <c r="C26" s="87"/>
      <c r="D26" s="87"/>
      <c r="E26" s="88"/>
      <c r="F26" s="89">
        <f>SUM(E25)</f>
        <v>1000000</v>
      </c>
    </row>
    <row r="28" ht="15" customHeight="1">
      <c r="A28" s="120" t="s">
        <v>180</v>
      </c>
    </row>
    <row r="29" spans="1:6" ht="15" customHeight="1">
      <c r="A29" s="114" t="s">
        <v>181</v>
      </c>
      <c r="B29" s="123"/>
      <c r="C29" s="83"/>
      <c r="D29" s="83"/>
      <c r="E29" s="91">
        <v>50000</v>
      </c>
      <c r="F29" s="124"/>
    </row>
    <row r="30" spans="2:6" ht="15" customHeight="1">
      <c r="B30" s="87"/>
      <c r="C30" s="87"/>
      <c r="D30" s="87"/>
      <c r="E30" s="88"/>
      <c r="F30" s="89">
        <f>SUM(E29)</f>
        <v>50000</v>
      </c>
    </row>
    <row r="32" ht="15" customHeight="1">
      <c r="A32" s="120" t="s">
        <v>182</v>
      </c>
    </row>
    <row r="33" spans="1:6" ht="15" customHeight="1">
      <c r="A33" s="114" t="s">
        <v>183</v>
      </c>
      <c r="B33" s="123"/>
      <c r="C33" s="83"/>
      <c r="D33" s="83"/>
      <c r="E33" s="91">
        <v>500000</v>
      </c>
      <c r="F33" s="124"/>
    </row>
    <row r="34" spans="2:6" ht="15" customHeight="1">
      <c r="B34" s="87"/>
      <c r="C34" s="87"/>
      <c r="D34" s="87"/>
      <c r="E34" s="88"/>
      <c r="F34" s="89">
        <f>SUM(E33)</f>
        <v>500000</v>
      </c>
    </row>
    <row r="50" spans="1:6" ht="15" customHeight="1">
      <c r="A50" s="186"/>
      <c r="B50" s="187"/>
      <c r="C50" s="188"/>
      <c r="D50" s="189"/>
      <c r="E50" s="189"/>
      <c r="F50" s="112">
        <f>SUM(F12:F34)</f>
        <v>1850000</v>
      </c>
    </row>
    <row r="51" ht="15" customHeight="1">
      <c r="F51" s="82" t="s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TT</cp:lastModifiedBy>
  <cp:lastPrinted>2011-12-15T11:38:24Z</cp:lastPrinted>
  <dcterms:created xsi:type="dcterms:W3CDTF">2004-11-24T19:25:09Z</dcterms:created>
  <dcterms:modified xsi:type="dcterms:W3CDTF">2011-12-29T07:58:13Z</dcterms:modified>
  <cp:category/>
  <cp:version/>
  <cp:contentType/>
  <cp:contentStatus/>
</cp:coreProperties>
</file>