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GITA\Desktop\GODIŠNJI OBRAČUNI 2018-2019-2020\OBRAČUN 2021\"/>
    </mc:Choice>
  </mc:AlternateContent>
  <xr:revisionPtr revIDLastSave="0" documentId="13_ncr:1_{3D0AB0B0-FAE3-4CB0-B4ED-4D15B651BA86}" xr6:coauthVersionLast="47" xr6:coauthVersionMax="47" xr10:uidLastSave="{00000000-0000-0000-0000-000000000000}"/>
  <bookViews>
    <workbookView xWindow="-120" yWindow="-120" windowWidth="29040" windowHeight="15840" tabRatio="757" xr2:uid="{00000000-000D-0000-FFFF-FFFF00000000}"/>
  </bookViews>
  <sheets>
    <sheet name="Gradjenje 2021" sheetId="3" r:id="rId1"/>
  </sheets>
  <definedNames>
    <definedName name="_xlnm.Print_Area" localSheetId="0">'Gradjenje 2021'!$A$1:$C$104</definedName>
    <definedName name="Print_Area" localSheetId="0">'Gradjenje 2021'!$A$13:$B$17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2" i="3" l="1"/>
  <c r="C67" i="3"/>
  <c r="C77" i="3"/>
  <c r="C82" i="3"/>
  <c r="C87" i="3"/>
  <c r="C50" i="3"/>
  <c r="C46" i="3"/>
  <c r="C35" i="3"/>
  <c r="C32" i="3"/>
  <c r="C20" i="3"/>
  <c r="C17" i="3"/>
  <c r="J25" i="3"/>
  <c r="J24" i="3"/>
  <c r="J23" i="3"/>
  <c r="J22" i="3"/>
  <c r="J21" i="3"/>
  <c r="J20" i="3"/>
  <c r="J19" i="3"/>
  <c r="J18" i="3"/>
  <c r="J17" i="3"/>
  <c r="C24" i="3"/>
  <c r="C89" i="3" l="1"/>
  <c r="J26" i="3"/>
  <c r="I25" i="3"/>
  <c r="B17" i="3" l="1"/>
  <c r="B67" i="3"/>
  <c r="B77" i="3"/>
  <c r="B82" i="3"/>
  <c r="I24" i="3"/>
  <c r="I21" i="3"/>
  <c r="I22" i="3"/>
  <c r="I23" i="3"/>
  <c r="I20" i="3"/>
  <c r="I19" i="3"/>
  <c r="I18" i="3"/>
  <c r="I17" i="3"/>
  <c r="I26" i="3" s="1"/>
  <c r="B24" i="3"/>
  <c r="B20" i="3"/>
  <c r="N19" i="3" l="1"/>
  <c r="B46" i="3"/>
  <c r="B62" i="3"/>
  <c r="B32" i="3"/>
  <c r="B87" i="3" l="1"/>
  <c r="N22" i="3" l="1"/>
  <c r="B50" i="3"/>
  <c r="B35" i="3"/>
  <c r="N20" i="3" s="1"/>
  <c r="B89" i="3" l="1"/>
  <c r="N25" i="3"/>
</calcChain>
</file>

<file path=xl/sharedStrings.xml><?xml version="1.0" encoding="utf-8"?>
<sst xmlns="http://schemas.openxmlformats.org/spreadsheetml/2006/main" count="166" uniqueCount="94">
  <si>
    <t>JAVNA RASVJETA</t>
  </si>
  <si>
    <t>NERAZVRSTANE CESTE</t>
  </si>
  <si>
    <t>1. Građevine komunalne infrastrukture koje će se graditi radi uređenja neuređenih dijelova građevinskog područja (skupina A)</t>
  </si>
  <si>
    <t>NERAZVRSTANE CESTE UKUPNO</t>
  </si>
  <si>
    <t>pozicija u proračunu</t>
  </si>
  <si>
    <t>2. Građevine komunalne infrastrukture koje će se graditi u uređenim dijelovima građevinskog područja (skupina B)</t>
  </si>
  <si>
    <t>075</t>
  </si>
  <si>
    <t>JAVNA PARKIRALIŠTA</t>
  </si>
  <si>
    <t>JAVNA PARKIRALIŠTA UKUPNO</t>
  </si>
  <si>
    <t>JAVNE ZELENE POVRŠINE</t>
  </si>
  <si>
    <t>JAVNE ZELENE POVRŠINE UKUPNO</t>
  </si>
  <si>
    <t>Sportsko društveni centar "Tenis" - uređenje pomoćnih prostorija</t>
  </si>
  <si>
    <t>131</t>
  </si>
  <si>
    <t>GRAĐEVINE I UREĐAJI JAVNE NAMJENE</t>
  </si>
  <si>
    <t>GRAĐEVINE I UREĐAJI JAVNE NAMJENE UKUPNO</t>
  </si>
  <si>
    <t>Izrada sunčanog sata na Obali Riva</t>
  </si>
  <si>
    <t>108</t>
  </si>
  <si>
    <t>Dobava i ugradba gradskih česmi na površinama javne namjene</t>
  </si>
  <si>
    <t>GROBLJA</t>
  </si>
  <si>
    <t>GROBLJA UKUPNO</t>
  </si>
  <si>
    <t>130</t>
  </si>
  <si>
    <t>112</t>
  </si>
  <si>
    <t>3. Građevine komunalne infrastrukture koje će se graditi izvan građevinskog područja (skupina C)</t>
  </si>
  <si>
    <t>4. Građevine komunalne infrastrukture koje će se rekonstruirati i način rekonstrukcije (skupina D)</t>
  </si>
  <si>
    <t>JAVNE PROMETNE POVRŠINE NA KOJIM NIJE DOPUŠTEN PROMET MOTORNIH VOZILA</t>
  </si>
  <si>
    <t>JAVNE PROMETNE POVRŠINE NA KOJIM NIJE DOPUŠTEN PROMET MOTORNIH VOZILA UKUPNO</t>
  </si>
  <si>
    <t>JAVNA RASVJETA UKUPNO</t>
  </si>
  <si>
    <t>099</t>
  </si>
  <si>
    <t>Dobava rasvjetnih tijela, rasvjetnih stupova, kablova, traka uzemljenja i drugog elektromaterijala za javnu rasvjetu</t>
  </si>
  <si>
    <t>provjera</t>
  </si>
  <si>
    <t>074</t>
  </si>
  <si>
    <t>ukupno</t>
  </si>
  <si>
    <t xml:space="preserve">Izmjena i dopuna idejnog projekta Sportskog centra </t>
  </si>
  <si>
    <t>Popločavanje i uređenje površine javne namjene uz Obalu Riva i Ulice Jurja Matijevića</t>
  </si>
  <si>
    <t>Uređenje Ulice Marije Maričić (odvojak prema crkvi Sv. Kuzme i Damjana)</t>
  </si>
  <si>
    <t>pozicija</t>
  </si>
  <si>
    <t>cifra</t>
  </si>
  <si>
    <t>Skupina A</t>
  </si>
  <si>
    <t>Skupina B</t>
  </si>
  <si>
    <t>Skupina C</t>
  </si>
  <si>
    <t>Skupina D</t>
  </si>
  <si>
    <t>099a</t>
  </si>
  <si>
    <t>Rekonstrukcija i modernizacija javne rasvjete</t>
  </si>
  <si>
    <t>ukupn0</t>
  </si>
  <si>
    <t>UKUPNO PROGRAM GRAĐENJA K.I. ZA 2021. GODINU:</t>
  </si>
  <si>
    <t>Pripremni radovi izgradnje igrališta u Sv. Nedjelji</t>
  </si>
  <si>
    <t>Rekonstrukcija nogostupa u Ulici Kroz Burak</t>
  </si>
  <si>
    <t>Uređenje i proširenje kolnika postojeće prometnice u Ulici Luke Tudora</t>
  </si>
  <si>
    <t>Nasipavanje parkirališta Šumica</t>
  </si>
  <si>
    <t>Uređenje ceste u naselju Brusje</t>
  </si>
  <si>
    <t>Izmjena i dopuna tehničke dokumentacije parkirališta u Ulici Ivana Buzolića i parkirališta u Ulici Šime Buzolića Tome</t>
  </si>
  <si>
    <t>Izrada Idejnog projekta za izgradnju ceste u predjelu UPU stanovanje u zelenilu</t>
  </si>
  <si>
    <t>Izgradnja nogostupa na raznim lokacijama na području Grada Hvara  (Ulica Domovinskog rata)</t>
  </si>
  <si>
    <t>Asfaltiranje dijela Ulice Antifašizma</t>
  </si>
  <si>
    <t>Izgradnja ugibališta u Ulici Domovinskog rata</t>
  </si>
  <si>
    <t>Uređenje parkirališta Dolac</t>
  </si>
  <si>
    <t>Posjetiteljski centar Rotonda - Rekonstrukcija objekta - PRODUKT DIZAJN</t>
  </si>
  <si>
    <t>Posjetiteljski centar Rotonda - Izrada grafičkih rješenja i grafičko opremanje</t>
  </si>
  <si>
    <t>Posjetiteljski centar Rotonda - Izrada studije temeljem multidisciplinarnog istraživanja kulturne baštine u području ribarstva i akvakulture</t>
  </si>
  <si>
    <t>Posjetiteljski centar Rotonda - Opremanje objekta - nabava i ugradba multimedijalne opreme</t>
  </si>
  <si>
    <t>Arheološko rekognosciranje novog gradskog groblja Kruvenica</t>
  </si>
  <si>
    <t>Stručni nadzor nad izvođenjem radova za projekt: Sportsko društveni centar Tenis-uređenje pomoćnih prostorija</t>
  </si>
  <si>
    <t>Dobava i postava igrala (opremanje) dječjeg igrališta u Sv. Nedjelji</t>
  </si>
  <si>
    <t xml:space="preserve">Radovi izgradnje Cageball igrališta u Hvaru </t>
  </si>
  <si>
    <t>Betonski radovi na dječjem parkiću Vrisak</t>
  </si>
  <si>
    <t>Izrada arhitektonskog glavnog projekta sa troškovnikom za građenje i opremanje dječjeg igrališta Park Šumica na k.č. 4556/*1 k.o. Hvar</t>
  </si>
  <si>
    <t xml:space="preserve">Rekonstrukcija poljskih i šumskih puteva (Hvar, Brusje, Sv. Nedjelja, Grablje, Milna) </t>
  </si>
  <si>
    <t>Dobava i ugradba zaštitnih ograda i rukohvata na raznim lokacijama (Ulica biskupa Jurja Dubokovića, Ulica Svetinje Ukića i šetalište A.T. Petrića)</t>
  </si>
  <si>
    <t>Radovi iskopa, postavljanja kabela, traka uzemljenja i izrada temelja za javnu rasvjetu na raznim lokacijama (pristup tvrđavi Fortica, Velo Grablje, Brusje i druge lokacije)</t>
  </si>
  <si>
    <t>Zemljani radovi za izgradnju novog gradskog groblja Kruvenica</t>
  </si>
  <si>
    <t>Izrada i postava uzorka popločenja Pjace</t>
  </si>
  <si>
    <t>109</t>
  </si>
  <si>
    <t>Posjetiteljski centar Rotonda - ostale javne nabave prema projektu</t>
  </si>
  <si>
    <t>Dobava i postava nove sportske gumene podloge na sportskom igralištu Tenis</t>
  </si>
  <si>
    <t>Sportsko društveni centar "Tenis" - uređenje pročelja i vanjskih prostora</t>
  </si>
  <si>
    <t>Izrada i montaža konstrukcije Cageball igrališta u Hvaru</t>
  </si>
  <si>
    <t xml:space="preserve"> Izgradnja višenamjenskog vanjskog sportskog igrališta u naselju Brusje</t>
  </si>
  <si>
    <t>Radovi uređenja terena za dječje igralište u Sv. Nedjelji</t>
  </si>
  <si>
    <t>Planirano (kn sa PDV-om)</t>
  </si>
  <si>
    <t>Izvršeno (kn sa PDV-om)</t>
  </si>
  <si>
    <t>R E P U B L I K A    H R V A T S K A</t>
  </si>
  <si>
    <t>SPLITSKO-DALMATINSKA ŽUPANIJA</t>
  </si>
  <si>
    <t>G R A D    H V A R</t>
  </si>
  <si>
    <t>JEDINSTVENI UPRAVNI ODJEL</t>
  </si>
  <si>
    <t>ODSJEK ZA KOMUNALNE DJELATNOSTI, PROSTORNO UREĐENJE, GRADITELJSTVO I ZAŠTITU OKOLIŠA, 
EUROPSKE FONDOVE I JAVNU NABAVU</t>
  </si>
  <si>
    <t>Izvješće o izvršenju Programa građenja komunalne infrastrukture za 2021. godinu</t>
  </si>
  <si>
    <t>planirano</t>
  </si>
  <si>
    <t xml:space="preserve">cifra </t>
  </si>
  <si>
    <t>izvršeno</t>
  </si>
  <si>
    <r>
      <t>Otkup zemljišta za parkiralište Dolac - ***</t>
    </r>
    <r>
      <rPr>
        <b/>
        <i/>
        <sz val="11"/>
        <rFont val="Times New Roman"/>
        <family val="1"/>
        <charset val="238"/>
      </rPr>
      <t>Odrađen je otkup zemljišta za javni put u Ulici Put Podstina</t>
    </r>
  </si>
  <si>
    <t>Izrada:</t>
  </si>
  <si>
    <t>Odsjek za komunalne djelatnosti, prostorno uređenje, graditeljstvo, zaštitu okoliša, europske fondove i javnu nabavu</t>
  </si>
  <si>
    <t>Martina Carić, mag.ing.aedif.</t>
  </si>
  <si>
    <t>viša savjetnica za komunalno gospodarstvo i graditeljstvo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</si>
</sst>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.5"/>
      <name val="Times New Roman"/>
      <family val="1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i/>
      <sz val="11"/>
      <name val="Times New Roman"/>
      <family val="1"/>
      <charset val="238"/>
    </font>
    <font>
      <sz val="11"/>
      <color indexed="10"/>
      <name val="Times New Roman"/>
      <family val="1"/>
    </font>
    <font>
      <i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/>
    <xf numFmtId="49" fontId="2" fillId="0" borderId="0" xfId="0" applyNumberFormat="1" applyFont="1" applyBorder="1" applyAlignment="1">
      <alignment vertical="center" wrapText="1"/>
    </xf>
    <xf numFmtId="0" fontId="2" fillId="0" borderId="0" xfId="0" applyFont="1" applyFill="1" applyBorder="1" applyAlignment="1"/>
    <xf numFmtId="4" fontId="2" fillId="0" borderId="0" xfId="0" applyNumberFormat="1" applyFont="1" applyFill="1" applyBorder="1" applyAlignment="1"/>
    <xf numFmtId="0" fontId="2" fillId="0" borderId="0" xfId="0" applyFont="1" applyFill="1" applyBorder="1"/>
    <xf numFmtId="4" fontId="2" fillId="0" borderId="0" xfId="0" applyNumberFormat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49" fontId="4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/>
    <xf numFmtId="49" fontId="4" fillId="0" borderId="0" xfId="0" applyNumberFormat="1" applyFont="1" applyFill="1" applyBorder="1" applyAlignment="1"/>
    <xf numFmtId="49" fontId="4" fillId="3" borderId="3" xfId="0" applyNumberFormat="1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wrapText="1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49" fontId="4" fillId="0" borderId="0" xfId="0" applyNumberFormat="1" applyFont="1" applyBorder="1"/>
    <xf numFmtId="49" fontId="4" fillId="0" borderId="5" xfId="0" applyNumberFormat="1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/>
    </xf>
    <xf numFmtId="4" fontId="4" fillId="3" borderId="8" xfId="2" applyNumberFormat="1" applyFont="1" applyFill="1" applyBorder="1" applyAlignment="1">
      <alignment horizontal="right"/>
    </xf>
    <xf numFmtId="4" fontId="4" fillId="0" borderId="0" xfId="0" applyNumberFormat="1" applyFont="1" applyBorder="1"/>
    <xf numFmtId="49" fontId="4" fillId="0" borderId="0" xfId="0" applyNumberFormat="1" applyFont="1" applyFill="1" applyBorder="1" applyAlignment="1">
      <alignment horizontal="center" vertical="center" wrapText="1"/>
    </xf>
    <xf numFmtId="4" fontId="4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4" fillId="0" borderId="0" xfId="0" applyNumberFormat="1" applyFont="1" applyFill="1" applyBorder="1"/>
    <xf numFmtId="4" fontId="4" fillId="0" borderId="0" xfId="0" applyNumberFormat="1" applyFont="1" applyFill="1" applyBorder="1"/>
    <xf numFmtId="4" fontId="4" fillId="0" borderId="0" xfId="0" applyNumberFormat="1" applyFont="1" applyFill="1" applyBorder="1" applyAlignment="1"/>
    <xf numFmtId="49" fontId="4" fillId="0" borderId="0" xfId="0" applyNumberFormat="1" applyFont="1" applyBorder="1" applyAlignment="1">
      <alignment vertical="center" wrapText="1"/>
    </xf>
    <xf numFmtId="4" fontId="4" fillId="0" borderId="0" xfId="0" applyNumberFormat="1" applyFont="1" applyBorder="1" applyAlignment="1">
      <alignment horizontal="right"/>
    </xf>
    <xf numFmtId="4" fontId="3" fillId="2" borderId="10" xfId="0" applyNumberFormat="1" applyFont="1" applyFill="1" applyBorder="1" applyAlignment="1">
      <alignment horizontal="right" vertical="center"/>
    </xf>
    <xf numFmtId="49" fontId="4" fillId="3" borderId="7" xfId="0" applyNumberFormat="1" applyFont="1" applyFill="1" applyBorder="1" applyAlignment="1">
      <alignment horizontal="left" wrapText="1"/>
    </xf>
    <xf numFmtId="49" fontId="6" fillId="2" borderId="9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horizontal="right"/>
    </xf>
    <xf numFmtId="49" fontId="4" fillId="0" borderId="5" xfId="0" applyNumberFormat="1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49" fontId="7" fillId="0" borderId="5" xfId="0" applyNumberFormat="1" applyFont="1" applyBorder="1" applyAlignment="1">
      <alignment horizontal="left" vertical="center" wrapText="1"/>
    </xf>
    <xf numFmtId="49" fontId="4" fillId="3" borderId="7" xfId="0" applyNumberFormat="1" applyFont="1" applyFill="1" applyBorder="1" applyAlignment="1">
      <alignment horizontal="left" vertical="center" wrapText="1"/>
    </xf>
    <xf numFmtId="4" fontId="4" fillId="0" borderId="12" xfId="0" applyNumberFormat="1" applyFont="1" applyFill="1" applyBorder="1" applyAlignment="1">
      <alignment horizontal="right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Fill="1" applyBorder="1" applyAlignment="1">
      <alignment horizontal="left" wrapText="1"/>
    </xf>
    <xf numFmtId="4" fontId="4" fillId="3" borderId="16" xfId="0" applyNumberFormat="1" applyFont="1" applyFill="1" applyBorder="1" applyAlignment="1">
      <alignment horizontal="center" wrapText="1"/>
    </xf>
    <xf numFmtId="4" fontId="4" fillId="3" borderId="17" xfId="2" applyNumberFormat="1" applyFont="1" applyFill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4" fontId="3" fillId="2" borderId="18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3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11" xfId="0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</cellXfs>
  <cellStyles count="4">
    <cellStyle name="Comma 2" xfId="1" xr:uid="{00000000-0005-0000-0000-000000000000}"/>
    <cellStyle name="Normal 2" xfId="2" xr:uid="{00000000-0005-0000-0000-000001000000}"/>
    <cellStyle name="Normalno" xfId="0" builtinId="0"/>
    <cellStyle name="Zarez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4</xdr:row>
      <xdr:rowOff>0</xdr:rowOff>
    </xdr:to>
    <xdr:pic>
      <xdr:nvPicPr>
        <xdr:cNvPr id="2" name="Picture 1" descr="grb[1]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72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7"/>
  <sheetViews>
    <sheetView tabSelected="1" view="pageBreakPreview" topLeftCell="A79" zoomScaleSheetLayoutView="100" workbookViewId="0">
      <selection activeCell="A95" sqref="A95"/>
    </sheetView>
  </sheetViews>
  <sheetFormatPr defaultRowHeight="15" customHeight="1" x14ac:dyDescent="0.2"/>
  <cols>
    <col min="1" max="1" width="63.140625" style="3" customWidth="1"/>
    <col min="2" max="2" width="12.28515625" style="1" customWidth="1"/>
    <col min="3" max="3" width="13.5703125" style="1" customWidth="1"/>
    <col min="4" max="4" width="13.28515625" style="10" customWidth="1"/>
    <col min="5" max="5" width="9.140625" style="2"/>
    <col min="6" max="6" width="11.42578125" style="2" customWidth="1"/>
    <col min="7" max="7" width="9.140625" style="2"/>
    <col min="8" max="8" width="9.140625" style="11"/>
    <col min="9" max="9" width="13.28515625" style="2" customWidth="1"/>
    <col min="10" max="10" width="14.140625" style="2" customWidth="1"/>
    <col min="11" max="13" width="9.140625" style="2"/>
    <col min="14" max="14" width="11.28515625" style="2" bestFit="1" customWidth="1"/>
    <col min="15" max="16384" width="9.140625" style="2"/>
  </cols>
  <sheetData>
    <row r="1" spans="1:10" s="8" customFormat="1" ht="15" customHeight="1" x14ac:dyDescent="0.2">
      <c r="A1" s="3"/>
      <c r="B1" s="1"/>
      <c r="C1" s="1"/>
      <c r="D1" s="10"/>
      <c r="H1" s="11"/>
    </row>
    <row r="2" spans="1:10" s="8" customFormat="1" ht="15" customHeight="1" x14ac:dyDescent="0.2">
      <c r="A2" s="3"/>
      <c r="B2" s="1"/>
      <c r="C2" s="1"/>
      <c r="D2" s="10"/>
      <c r="H2" s="11"/>
    </row>
    <row r="3" spans="1:10" s="8" customFormat="1" ht="15" customHeight="1" x14ac:dyDescent="0.2">
      <c r="A3" s="3"/>
      <c r="B3" s="1"/>
      <c r="C3" s="1"/>
      <c r="D3" s="10"/>
      <c r="H3" s="11"/>
    </row>
    <row r="4" spans="1:10" s="8" customFormat="1" ht="15" customHeight="1" x14ac:dyDescent="0.2">
      <c r="A4" s="3"/>
      <c r="B4" s="1"/>
      <c r="C4" s="1"/>
      <c r="D4" s="10"/>
      <c r="H4" s="11"/>
    </row>
    <row r="5" spans="1:10" s="8" customFormat="1" ht="15" customHeight="1" x14ac:dyDescent="0.2">
      <c r="A5" s="43" t="s">
        <v>80</v>
      </c>
      <c r="B5" s="1"/>
      <c r="C5" s="1"/>
      <c r="D5" s="10"/>
      <c r="H5" s="11"/>
    </row>
    <row r="6" spans="1:10" s="8" customFormat="1" ht="15" customHeight="1" x14ac:dyDescent="0.2">
      <c r="A6" s="43" t="s">
        <v>81</v>
      </c>
      <c r="B6" s="1"/>
      <c r="C6" s="1"/>
      <c r="D6" s="10"/>
      <c r="H6" s="11"/>
    </row>
    <row r="7" spans="1:10" s="8" customFormat="1" ht="15" customHeight="1" x14ac:dyDescent="0.2">
      <c r="A7" s="44" t="s">
        <v>82</v>
      </c>
      <c r="B7" s="1"/>
      <c r="C7" s="1"/>
      <c r="D7" s="10"/>
      <c r="H7" s="11"/>
    </row>
    <row r="8" spans="1:10" s="8" customFormat="1" ht="15" customHeight="1" x14ac:dyDescent="0.25">
      <c r="A8" s="45" t="s">
        <v>83</v>
      </c>
      <c r="B8" s="1"/>
      <c r="C8" s="1"/>
      <c r="D8" s="10"/>
      <c r="H8" s="11"/>
    </row>
    <row r="9" spans="1:10" s="8" customFormat="1" ht="49.5" customHeight="1" x14ac:dyDescent="0.25">
      <c r="A9" s="45" t="s">
        <v>84</v>
      </c>
      <c r="B9" s="1"/>
      <c r="C9" s="1"/>
      <c r="D9" s="10"/>
      <c r="H9" s="11"/>
    </row>
    <row r="10" spans="1:10" s="8" customFormat="1" ht="15" customHeight="1" x14ac:dyDescent="0.2">
      <c r="A10" s="3"/>
      <c r="B10" s="1"/>
      <c r="C10" s="1"/>
      <c r="D10" s="10"/>
      <c r="H10" s="11"/>
    </row>
    <row r="11" spans="1:10" s="8" customFormat="1" ht="36.75" customHeight="1" x14ac:dyDescent="0.3">
      <c r="A11" s="57" t="s">
        <v>85</v>
      </c>
      <c r="B11" s="57"/>
      <c r="C11" s="57"/>
      <c r="D11" s="10"/>
      <c r="H11" s="11"/>
    </row>
    <row r="12" spans="1:10" s="8" customFormat="1" ht="15" customHeight="1" thickBot="1" x14ac:dyDescent="0.25">
      <c r="A12" s="3"/>
      <c r="B12" s="1"/>
      <c r="C12" s="1"/>
      <c r="D12" s="10"/>
      <c r="H12" s="11"/>
    </row>
    <row r="13" spans="1:10" s="4" customFormat="1" ht="33" customHeight="1" thickBot="1" x14ac:dyDescent="0.3">
      <c r="A13" s="67" t="s">
        <v>2</v>
      </c>
      <c r="B13" s="68"/>
      <c r="C13" s="69"/>
      <c r="D13" s="12" t="s">
        <v>4</v>
      </c>
      <c r="E13" s="13"/>
      <c r="F13" s="13"/>
      <c r="G13" s="13"/>
      <c r="H13" s="14"/>
      <c r="I13" s="13"/>
    </row>
    <row r="14" spans="1:10" ht="27" customHeight="1" x14ac:dyDescent="0.25">
      <c r="A14" s="15" t="s">
        <v>1</v>
      </c>
      <c r="B14" s="46" t="s">
        <v>78</v>
      </c>
      <c r="C14" s="16" t="s">
        <v>79</v>
      </c>
      <c r="D14" s="17"/>
      <c r="E14" s="18"/>
      <c r="F14" s="18"/>
      <c r="G14" s="18"/>
      <c r="I14" s="18"/>
    </row>
    <row r="15" spans="1:10" ht="18.75" customHeight="1" x14ac:dyDescent="0.25">
      <c r="A15" s="37" t="s">
        <v>49</v>
      </c>
      <c r="B15" s="42">
        <v>35000</v>
      </c>
      <c r="C15" s="38">
        <v>32149.25</v>
      </c>
      <c r="D15" s="17" t="s">
        <v>6</v>
      </c>
      <c r="E15" s="18"/>
      <c r="F15" s="18"/>
      <c r="G15" s="18" t="s">
        <v>29</v>
      </c>
      <c r="I15" s="36" t="s">
        <v>36</v>
      </c>
      <c r="J15" s="49" t="s">
        <v>87</v>
      </c>
    </row>
    <row r="16" spans="1:10" s="8" customFormat="1" ht="30" customHeight="1" x14ac:dyDescent="0.25">
      <c r="A16" s="37" t="s">
        <v>51</v>
      </c>
      <c r="B16" s="42">
        <v>64000</v>
      </c>
      <c r="C16" s="38">
        <v>63500</v>
      </c>
      <c r="D16" s="17" t="s">
        <v>6</v>
      </c>
      <c r="E16" s="18"/>
      <c r="F16" s="18"/>
      <c r="G16" s="19" t="s">
        <v>35</v>
      </c>
      <c r="I16" s="36" t="s">
        <v>86</v>
      </c>
      <c r="J16" s="36" t="s">
        <v>88</v>
      </c>
    </row>
    <row r="17" spans="1:14" ht="20.25" customHeight="1" thickBot="1" x14ac:dyDescent="0.3">
      <c r="A17" s="34" t="s">
        <v>3</v>
      </c>
      <c r="B17" s="47">
        <f>SUM(B15:B16)</f>
        <v>99000</v>
      </c>
      <c r="C17" s="22">
        <f>SUM(C15:C16)</f>
        <v>95649.25</v>
      </c>
      <c r="D17" s="17"/>
      <c r="E17" s="18"/>
      <c r="F17" s="18"/>
      <c r="G17" s="18"/>
      <c r="H17" s="19" t="s">
        <v>30</v>
      </c>
      <c r="I17" s="23">
        <f>B66</f>
        <v>170000</v>
      </c>
      <c r="J17" s="23">
        <f>C66</f>
        <v>14718.47</v>
      </c>
    </row>
    <row r="18" spans="1:14" s="8" customFormat="1" ht="31.5" customHeight="1" x14ac:dyDescent="0.25">
      <c r="A18" s="15" t="s">
        <v>9</v>
      </c>
      <c r="B18" s="46" t="s">
        <v>78</v>
      </c>
      <c r="C18" s="16" t="s">
        <v>79</v>
      </c>
      <c r="D18" s="17"/>
      <c r="E18" s="18"/>
      <c r="F18" s="18"/>
      <c r="H18" s="19" t="s">
        <v>6</v>
      </c>
      <c r="I18" s="23">
        <f>B15+B16+B29+B30+B31+B58+B59+B60+B61+B64+B65+B34</f>
        <v>1000000</v>
      </c>
      <c r="J18" s="23">
        <f>C15+C16+C29+C30+C31+C58+C59+C60+C61+C64+C65+C34</f>
        <v>608128.87</v>
      </c>
    </row>
    <row r="19" spans="1:14" ht="18.75" customHeight="1" x14ac:dyDescent="0.25">
      <c r="A19" s="37" t="s">
        <v>32</v>
      </c>
      <c r="B19" s="42">
        <v>5000</v>
      </c>
      <c r="C19" s="38">
        <v>0</v>
      </c>
      <c r="D19" s="17" t="s">
        <v>20</v>
      </c>
      <c r="E19" s="18"/>
      <c r="F19" s="18"/>
      <c r="H19" s="19" t="s">
        <v>27</v>
      </c>
      <c r="I19" s="23">
        <f>B84+B85</f>
        <v>270000</v>
      </c>
      <c r="J19" s="23">
        <f>C84+C85</f>
        <v>269720.31</v>
      </c>
      <c r="M19" s="2" t="s">
        <v>37</v>
      </c>
      <c r="N19" s="9">
        <f>B17+B20+B24</f>
        <v>654000</v>
      </c>
    </row>
    <row r="20" spans="1:14" s="6" customFormat="1" ht="18" customHeight="1" thickBot="1" x14ac:dyDescent="0.3">
      <c r="A20" s="34" t="s">
        <v>10</v>
      </c>
      <c r="B20" s="47">
        <f>SUM(B19:B19)</f>
        <v>5000</v>
      </c>
      <c r="C20" s="22">
        <f>SUM(C19)</f>
        <v>0</v>
      </c>
      <c r="D20" s="17"/>
      <c r="E20" s="27"/>
      <c r="F20" s="27"/>
      <c r="G20" s="27"/>
      <c r="H20" s="6" t="s">
        <v>41</v>
      </c>
      <c r="I20" s="7">
        <f>B86</f>
        <v>2705550</v>
      </c>
      <c r="J20" s="7">
        <f>C86</f>
        <v>2229871.02</v>
      </c>
      <c r="M20" s="6" t="s">
        <v>38</v>
      </c>
      <c r="N20" s="7">
        <f>B32+B35+B46+B50</f>
        <v>2412000</v>
      </c>
    </row>
    <row r="21" spans="1:14" s="6" customFormat="1" ht="29.25" customHeight="1" x14ac:dyDescent="0.25">
      <c r="A21" s="15" t="s">
        <v>18</v>
      </c>
      <c r="B21" s="46" t="s">
        <v>78</v>
      </c>
      <c r="C21" s="16" t="s">
        <v>79</v>
      </c>
      <c r="D21" s="17"/>
      <c r="E21" s="27"/>
      <c r="F21" s="27"/>
      <c r="G21" s="27"/>
      <c r="H21" s="28" t="s">
        <v>16</v>
      </c>
      <c r="I21" s="29">
        <f>B48+B49+B69+B70+B71+B72+B73+B74+B75</f>
        <v>2000000</v>
      </c>
      <c r="J21" s="29">
        <f>C48+C49+C69+C70+C71+C72+C73+C74+C75</f>
        <v>449257.38</v>
      </c>
      <c r="M21" s="6" t="s">
        <v>39</v>
      </c>
      <c r="N21" s="7">
        <v>0</v>
      </c>
    </row>
    <row r="22" spans="1:14" s="4" customFormat="1" ht="20.25" customHeight="1" x14ac:dyDescent="0.25">
      <c r="A22" s="20" t="s">
        <v>69</v>
      </c>
      <c r="B22" s="48">
        <v>547000</v>
      </c>
      <c r="C22" s="21">
        <v>539312.5</v>
      </c>
      <c r="D22" s="17" t="s">
        <v>21</v>
      </c>
      <c r="E22" s="13"/>
      <c r="F22" s="13"/>
      <c r="G22" s="13"/>
      <c r="H22" s="39">
        <v>109</v>
      </c>
      <c r="I22" s="29">
        <f>B76</f>
        <v>70000</v>
      </c>
      <c r="J22" s="29">
        <f>C76</f>
        <v>0</v>
      </c>
      <c r="M22" s="4" t="s">
        <v>40</v>
      </c>
      <c r="N22" s="5">
        <f>B62+B67+B77+B82+B87</f>
        <v>6104550</v>
      </c>
    </row>
    <row r="23" spans="1:14" s="4" customFormat="1" ht="18" customHeight="1" x14ac:dyDescent="0.25">
      <c r="A23" s="20" t="s">
        <v>60</v>
      </c>
      <c r="B23" s="48">
        <v>3000</v>
      </c>
      <c r="C23" s="21">
        <v>2875</v>
      </c>
      <c r="D23" s="17" t="s">
        <v>21</v>
      </c>
      <c r="E23" s="13"/>
      <c r="F23" s="13"/>
      <c r="G23" s="13"/>
      <c r="H23" s="28" t="s">
        <v>21</v>
      </c>
      <c r="I23" s="30">
        <f>B22+B23</f>
        <v>550000</v>
      </c>
      <c r="J23" s="30">
        <f>C22+C23</f>
        <v>542187.5</v>
      </c>
    </row>
    <row r="24" spans="1:14" s="4" customFormat="1" ht="19.5" customHeight="1" thickBot="1" x14ac:dyDescent="0.3">
      <c r="A24" s="34" t="s">
        <v>19</v>
      </c>
      <c r="B24" s="47">
        <f>SUM(B22:B23)</f>
        <v>550000</v>
      </c>
      <c r="C24" s="22">
        <f>SUM(C22:C23)</f>
        <v>542187.5</v>
      </c>
      <c r="D24" s="17"/>
      <c r="E24" s="13"/>
      <c r="F24" s="13"/>
      <c r="G24" s="13"/>
      <c r="H24" s="14" t="s">
        <v>20</v>
      </c>
      <c r="I24" s="30">
        <f>B19</f>
        <v>5000</v>
      </c>
      <c r="J24" s="30">
        <f>C19</f>
        <v>0</v>
      </c>
    </row>
    <row r="25" spans="1:14" s="4" customFormat="1" ht="19.5" customHeight="1" x14ac:dyDescent="0.25">
      <c r="A25" s="24"/>
      <c r="B25" s="25"/>
      <c r="C25" s="25"/>
      <c r="D25" s="17"/>
      <c r="E25" s="13"/>
      <c r="F25" s="13"/>
      <c r="G25" s="13"/>
      <c r="H25" s="14" t="s">
        <v>12</v>
      </c>
      <c r="I25" s="30">
        <f>B37+B38+B39+B40+B41+B42+B44+B45+B79+B80+B81+B43</f>
        <v>2400000</v>
      </c>
      <c r="J25" s="30">
        <f>C37+C38+C39+C40+C41+C42+C44+C45+C79+C80+C81+C43</f>
        <v>2034113</v>
      </c>
      <c r="M25" s="4" t="s">
        <v>43</v>
      </c>
      <c r="N25" s="5">
        <f>SUM(N19:N22)</f>
        <v>9170550</v>
      </c>
    </row>
    <row r="26" spans="1:14" s="4" customFormat="1" ht="22.5" customHeight="1" thickBot="1" x14ac:dyDescent="0.3">
      <c r="A26" s="18"/>
      <c r="B26" s="18"/>
      <c r="C26" s="18"/>
      <c r="D26" s="17"/>
      <c r="E26" s="13"/>
      <c r="F26" s="13"/>
      <c r="G26" s="13"/>
      <c r="H26" s="14" t="s">
        <v>31</v>
      </c>
      <c r="I26" s="30">
        <f>SUM(I17:I25)</f>
        <v>9170550</v>
      </c>
      <c r="J26" s="30">
        <f>SUM(J17:J25)</f>
        <v>6147996.5499999998</v>
      </c>
    </row>
    <row r="27" spans="1:14" s="4" customFormat="1" ht="33.75" customHeight="1" thickBot="1" x14ac:dyDescent="0.3">
      <c r="A27" s="58" t="s">
        <v>5</v>
      </c>
      <c r="B27" s="59"/>
      <c r="C27" s="60"/>
      <c r="D27" s="26"/>
      <c r="E27" s="13"/>
      <c r="F27" s="13"/>
      <c r="G27" s="13"/>
      <c r="H27" s="14"/>
      <c r="I27" s="13"/>
    </row>
    <row r="28" spans="1:14" s="4" customFormat="1" ht="30" customHeight="1" x14ac:dyDescent="0.25">
      <c r="A28" s="15" t="s">
        <v>1</v>
      </c>
      <c r="B28" s="46" t="s">
        <v>78</v>
      </c>
      <c r="C28" s="16" t="s">
        <v>79</v>
      </c>
      <c r="D28" s="26"/>
      <c r="E28" s="13"/>
      <c r="F28" s="13"/>
      <c r="G28" s="13"/>
      <c r="H28" s="14"/>
      <c r="I28" s="13"/>
    </row>
    <row r="29" spans="1:14" s="6" customFormat="1" ht="30" customHeight="1" x14ac:dyDescent="0.25">
      <c r="A29" s="20" t="s">
        <v>52</v>
      </c>
      <c r="B29" s="48">
        <v>174000</v>
      </c>
      <c r="C29" s="21">
        <v>173975</v>
      </c>
      <c r="D29" s="26" t="s">
        <v>6</v>
      </c>
      <c r="E29" s="27"/>
      <c r="F29" s="27"/>
      <c r="G29" s="27"/>
      <c r="H29" s="28"/>
      <c r="I29" s="27"/>
    </row>
    <row r="30" spans="1:14" s="6" customFormat="1" ht="29.25" customHeight="1" x14ac:dyDescent="0.25">
      <c r="A30" s="37" t="s">
        <v>67</v>
      </c>
      <c r="B30" s="48">
        <v>41000</v>
      </c>
      <c r="C30" s="21">
        <v>39750</v>
      </c>
      <c r="D30" s="26" t="s">
        <v>6</v>
      </c>
      <c r="E30" s="27"/>
      <c r="F30" s="27"/>
      <c r="G30" s="27"/>
      <c r="H30" s="28"/>
      <c r="I30" s="27"/>
    </row>
    <row r="31" spans="1:14" s="6" customFormat="1" ht="19.5" customHeight="1" x14ac:dyDescent="0.25">
      <c r="A31" s="20" t="s">
        <v>54</v>
      </c>
      <c r="B31" s="48">
        <v>70000</v>
      </c>
      <c r="C31" s="21">
        <v>69610</v>
      </c>
      <c r="D31" s="26" t="s">
        <v>6</v>
      </c>
      <c r="E31" s="27"/>
      <c r="F31" s="27"/>
      <c r="G31" s="27"/>
      <c r="H31" s="28"/>
      <c r="I31" s="27"/>
    </row>
    <row r="32" spans="1:14" s="6" customFormat="1" ht="17.25" customHeight="1" thickBot="1" x14ac:dyDescent="0.3">
      <c r="A32" s="34" t="s">
        <v>3</v>
      </c>
      <c r="B32" s="47">
        <f>SUM(B29:B31)</f>
        <v>285000</v>
      </c>
      <c r="C32" s="22">
        <f>SUM(C29:C31)</f>
        <v>283335</v>
      </c>
      <c r="D32" s="26"/>
      <c r="E32" s="27"/>
      <c r="F32" s="27"/>
      <c r="G32" s="27"/>
      <c r="H32" s="28"/>
      <c r="I32" s="27"/>
    </row>
    <row r="33" spans="1:9" s="6" customFormat="1" ht="32.25" customHeight="1" x14ac:dyDescent="0.25">
      <c r="A33" s="15" t="s">
        <v>7</v>
      </c>
      <c r="B33" s="46" t="s">
        <v>78</v>
      </c>
      <c r="C33" s="16" t="s">
        <v>79</v>
      </c>
      <c r="D33" s="26"/>
      <c r="E33" s="27"/>
      <c r="F33" s="27"/>
      <c r="G33" s="27"/>
      <c r="H33" s="28"/>
      <c r="I33" s="27"/>
    </row>
    <row r="34" spans="1:9" s="6" customFormat="1" ht="27.75" customHeight="1" x14ac:dyDescent="0.25">
      <c r="A34" s="37" t="s">
        <v>50</v>
      </c>
      <c r="B34" s="42">
        <v>25000</v>
      </c>
      <c r="C34" s="38">
        <v>0</v>
      </c>
      <c r="D34" s="26" t="s">
        <v>6</v>
      </c>
      <c r="E34" s="27"/>
      <c r="F34" s="27"/>
      <c r="G34" s="27"/>
      <c r="H34" s="28"/>
      <c r="I34" s="27"/>
    </row>
    <row r="35" spans="1:9" s="6" customFormat="1" ht="18.75" customHeight="1" thickBot="1" x14ac:dyDescent="0.3">
      <c r="A35" s="34" t="s">
        <v>8</v>
      </c>
      <c r="B35" s="47">
        <f>SUM(B34:B34)</f>
        <v>25000</v>
      </c>
      <c r="C35" s="22">
        <f>SUM(C34:C34)</f>
        <v>0</v>
      </c>
      <c r="D35" s="26"/>
      <c r="E35" s="27"/>
      <c r="F35" s="27"/>
      <c r="G35" s="27"/>
      <c r="H35" s="28"/>
      <c r="I35" s="27"/>
    </row>
    <row r="36" spans="1:9" s="6" customFormat="1" ht="30" customHeight="1" x14ac:dyDescent="0.25">
      <c r="A36" s="15" t="s">
        <v>9</v>
      </c>
      <c r="B36" s="46" t="s">
        <v>78</v>
      </c>
      <c r="C36" s="16" t="s">
        <v>79</v>
      </c>
      <c r="D36" s="26"/>
      <c r="E36" s="27"/>
      <c r="F36" s="27"/>
      <c r="G36" s="27"/>
      <c r="H36" s="28"/>
      <c r="I36" s="27"/>
    </row>
    <row r="37" spans="1:9" s="6" customFormat="1" ht="18.75" customHeight="1" x14ac:dyDescent="0.25">
      <c r="A37" s="20" t="s">
        <v>11</v>
      </c>
      <c r="B37" s="48">
        <v>927000</v>
      </c>
      <c r="C37" s="21">
        <v>931108</v>
      </c>
      <c r="D37" s="26" t="s">
        <v>12</v>
      </c>
      <c r="E37" s="27"/>
      <c r="F37" s="27"/>
      <c r="G37" s="27"/>
      <c r="H37" s="28"/>
      <c r="I37" s="27"/>
    </row>
    <row r="38" spans="1:9" ht="28.5" customHeight="1" x14ac:dyDescent="0.25">
      <c r="A38" s="20" t="s">
        <v>61</v>
      </c>
      <c r="B38" s="48">
        <v>28000</v>
      </c>
      <c r="C38" s="21">
        <v>35000</v>
      </c>
      <c r="D38" s="26" t="s">
        <v>12</v>
      </c>
      <c r="E38" s="18"/>
      <c r="F38" s="18"/>
      <c r="G38" s="18"/>
      <c r="H38" s="19"/>
      <c r="I38" s="18"/>
    </row>
    <row r="39" spans="1:9" ht="17.25" customHeight="1" x14ac:dyDescent="0.25">
      <c r="A39" s="20" t="s">
        <v>74</v>
      </c>
      <c r="B39" s="48">
        <v>300000</v>
      </c>
      <c r="C39" s="21">
        <v>288073.75</v>
      </c>
      <c r="D39" s="26" t="s">
        <v>12</v>
      </c>
      <c r="E39" s="18"/>
      <c r="F39" s="18"/>
      <c r="G39" s="18"/>
      <c r="H39" s="19"/>
      <c r="I39" s="18"/>
    </row>
    <row r="40" spans="1:9" ht="18" customHeight="1" x14ac:dyDescent="0.25">
      <c r="A40" s="20" t="s">
        <v>45</v>
      </c>
      <c r="B40" s="48">
        <v>200000</v>
      </c>
      <c r="C40" s="21">
        <v>195106.25</v>
      </c>
      <c r="D40" s="26" t="s">
        <v>12</v>
      </c>
      <c r="E40" s="18"/>
      <c r="F40" s="18"/>
      <c r="G40" s="18"/>
      <c r="H40" s="19"/>
      <c r="I40" s="18"/>
    </row>
    <row r="41" spans="1:9" ht="16.5" customHeight="1" x14ac:dyDescent="0.25">
      <c r="A41" s="20" t="s">
        <v>62</v>
      </c>
      <c r="B41" s="48">
        <v>150000</v>
      </c>
      <c r="C41" s="21">
        <v>147900</v>
      </c>
      <c r="D41" s="26" t="s">
        <v>12</v>
      </c>
      <c r="E41" s="18"/>
      <c r="F41" s="18"/>
      <c r="G41" s="18"/>
      <c r="H41" s="19"/>
      <c r="I41" s="18"/>
    </row>
    <row r="42" spans="1:9" ht="18.75" customHeight="1" x14ac:dyDescent="0.25">
      <c r="A42" s="37" t="s">
        <v>77</v>
      </c>
      <c r="B42" s="42">
        <v>60000</v>
      </c>
      <c r="C42" s="38">
        <v>40000</v>
      </c>
      <c r="D42" s="26" t="s">
        <v>12</v>
      </c>
      <c r="E42" s="18"/>
      <c r="F42" s="18"/>
      <c r="G42" s="18"/>
      <c r="H42" s="19"/>
      <c r="I42" s="18"/>
    </row>
    <row r="43" spans="1:9" s="8" customFormat="1" ht="18.75" customHeight="1" x14ac:dyDescent="0.25">
      <c r="A43" s="20" t="s">
        <v>76</v>
      </c>
      <c r="B43" s="48">
        <v>220000</v>
      </c>
      <c r="C43" s="38">
        <v>211475</v>
      </c>
      <c r="D43" s="26" t="s">
        <v>12</v>
      </c>
      <c r="E43" s="18"/>
      <c r="F43" s="18"/>
      <c r="G43" s="18"/>
      <c r="H43" s="19"/>
      <c r="I43" s="18"/>
    </row>
    <row r="44" spans="1:9" s="8" customFormat="1" ht="18.75" customHeight="1" x14ac:dyDescent="0.25">
      <c r="A44" s="20" t="s">
        <v>63</v>
      </c>
      <c r="B44" s="48">
        <v>107000</v>
      </c>
      <c r="C44" s="21">
        <v>105500</v>
      </c>
      <c r="D44" s="26" t="s">
        <v>12</v>
      </c>
      <c r="E44" s="18"/>
      <c r="F44" s="18"/>
      <c r="G44" s="18"/>
      <c r="H44" s="19"/>
      <c r="I44" s="18"/>
    </row>
    <row r="45" spans="1:9" ht="18" customHeight="1" x14ac:dyDescent="0.25">
      <c r="A45" s="20" t="s">
        <v>75</v>
      </c>
      <c r="B45" s="48">
        <v>65000</v>
      </c>
      <c r="C45" s="21">
        <v>47875</v>
      </c>
      <c r="D45" s="26" t="s">
        <v>12</v>
      </c>
      <c r="E45" s="18"/>
      <c r="F45" s="18"/>
      <c r="G45" s="18"/>
      <c r="H45" s="19"/>
      <c r="I45" s="18"/>
    </row>
    <row r="46" spans="1:9" ht="20.25" customHeight="1" thickBot="1" x14ac:dyDescent="0.3">
      <c r="A46" s="34" t="s">
        <v>10</v>
      </c>
      <c r="B46" s="47">
        <f>SUM(B37:B45)</f>
        <v>2057000</v>
      </c>
      <c r="C46" s="22">
        <f>SUM(C37:C45)</f>
        <v>2002038</v>
      </c>
      <c r="D46" s="17"/>
      <c r="E46" s="18"/>
      <c r="F46" s="18"/>
      <c r="G46" s="18"/>
      <c r="H46" s="19"/>
      <c r="I46" s="18"/>
    </row>
    <row r="47" spans="1:9" ht="28.5" customHeight="1" x14ac:dyDescent="0.25">
      <c r="A47" s="15" t="s">
        <v>13</v>
      </c>
      <c r="B47" s="46" t="s">
        <v>78</v>
      </c>
      <c r="C47" s="16" t="s">
        <v>79</v>
      </c>
      <c r="D47" s="17"/>
      <c r="E47" s="18"/>
      <c r="F47" s="18"/>
      <c r="G47" s="18"/>
      <c r="H47" s="19"/>
      <c r="I47" s="18"/>
    </row>
    <row r="48" spans="1:9" ht="21" customHeight="1" x14ac:dyDescent="0.25">
      <c r="A48" s="20" t="s">
        <v>15</v>
      </c>
      <c r="B48" s="48">
        <v>20000</v>
      </c>
      <c r="C48" s="21">
        <v>19750</v>
      </c>
      <c r="D48" s="17" t="s">
        <v>16</v>
      </c>
      <c r="E48" s="18"/>
      <c r="F48" s="18"/>
      <c r="G48" s="18"/>
      <c r="H48" s="19"/>
      <c r="I48" s="18"/>
    </row>
    <row r="49" spans="1:9" ht="21" customHeight="1" x14ac:dyDescent="0.25">
      <c r="A49" s="20" t="s">
        <v>17</v>
      </c>
      <c r="B49" s="48">
        <v>25000</v>
      </c>
      <c r="C49" s="21">
        <v>19000</v>
      </c>
      <c r="D49" s="17" t="s">
        <v>16</v>
      </c>
      <c r="E49" s="18"/>
      <c r="F49" s="18"/>
      <c r="G49" s="18"/>
      <c r="H49" s="19"/>
      <c r="I49" s="18"/>
    </row>
    <row r="50" spans="1:9" ht="21" customHeight="1" thickBot="1" x14ac:dyDescent="0.3">
      <c r="A50" s="34" t="s">
        <v>14</v>
      </c>
      <c r="B50" s="47">
        <f>SUM(B48:B49)</f>
        <v>45000</v>
      </c>
      <c r="C50" s="22">
        <f>SUM(C48:C49)</f>
        <v>38750</v>
      </c>
      <c r="D50" s="17"/>
      <c r="E50" s="18"/>
      <c r="F50" s="18"/>
      <c r="G50" s="18"/>
      <c r="H50" s="19"/>
      <c r="I50" s="18"/>
    </row>
    <row r="51" spans="1:9" ht="21" customHeight="1" x14ac:dyDescent="0.25">
      <c r="A51" s="24"/>
      <c r="B51" s="25"/>
      <c r="C51" s="25"/>
      <c r="D51" s="17"/>
      <c r="E51" s="18"/>
      <c r="F51" s="18"/>
      <c r="G51" s="18"/>
      <c r="H51" s="19"/>
      <c r="I51" s="18"/>
    </row>
    <row r="52" spans="1:9" s="8" customFormat="1" ht="23.25" customHeight="1" thickBot="1" x14ac:dyDescent="0.3">
      <c r="A52" s="31"/>
      <c r="B52" s="32"/>
      <c r="C52" s="32"/>
      <c r="D52" s="17"/>
      <c r="E52" s="18"/>
      <c r="F52" s="18"/>
      <c r="G52" s="18"/>
      <c r="H52" s="19"/>
      <c r="I52" s="18"/>
    </row>
    <row r="53" spans="1:9" ht="35.25" customHeight="1" thickBot="1" x14ac:dyDescent="0.3">
      <c r="A53" s="61" t="s">
        <v>22</v>
      </c>
      <c r="B53" s="62"/>
      <c r="C53" s="63"/>
      <c r="D53" s="17"/>
      <c r="E53" s="18"/>
      <c r="F53" s="18"/>
      <c r="G53" s="18"/>
      <c r="H53" s="19"/>
      <c r="I53" s="18"/>
    </row>
    <row r="54" spans="1:9" s="8" customFormat="1" ht="19.5" customHeight="1" x14ac:dyDescent="0.25">
      <c r="A54" s="24"/>
      <c r="B54" s="25"/>
      <c r="C54" s="25"/>
      <c r="D54" s="17"/>
      <c r="E54" s="18"/>
      <c r="F54" s="18"/>
      <c r="G54" s="18"/>
      <c r="H54" s="19"/>
      <c r="I54" s="18"/>
    </row>
    <row r="55" spans="1:9" ht="19.5" customHeight="1" thickBot="1" x14ac:dyDescent="0.3">
      <c r="A55" s="31"/>
      <c r="B55" s="32"/>
      <c r="C55" s="32"/>
      <c r="D55" s="17"/>
      <c r="E55" s="18"/>
      <c r="F55" s="18"/>
      <c r="G55" s="18"/>
      <c r="H55" s="19"/>
      <c r="I55" s="18"/>
    </row>
    <row r="56" spans="1:9" ht="38.25" customHeight="1" thickBot="1" x14ac:dyDescent="0.3">
      <c r="A56" s="64" t="s">
        <v>23</v>
      </c>
      <c r="B56" s="65"/>
      <c r="C56" s="66"/>
      <c r="D56" s="17"/>
      <c r="E56" s="18"/>
      <c r="F56" s="18"/>
      <c r="G56" s="18"/>
      <c r="H56" s="19"/>
      <c r="I56" s="18"/>
    </row>
    <row r="57" spans="1:9" ht="30" customHeight="1" x14ac:dyDescent="0.25">
      <c r="A57" s="15" t="s">
        <v>1</v>
      </c>
      <c r="B57" s="46" t="s">
        <v>78</v>
      </c>
      <c r="C57" s="16" t="s">
        <v>79</v>
      </c>
      <c r="D57" s="17"/>
      <c r="E57" s="18"/>
      <c r="F57" s="18"/>
      <c r="G57" s="18"/>
      <c r="H57" s="19"/>
      <c r="I57" s="18"/>
    </row>
    <row r="58" spans="1:9" ht="29.25" customHeight="1" x14ac:dyDescent="0.25">
      <c r="A58" s="20" t="s">
        <v>66</v>
      </c>
      <c r="B58" s="48">
        <v>400000</v>
      </c>
      <c r="C58" s="21">
        <v>54500</v>
      </c>
      <c r="D58" s="17" t="s">
        <v>6</v>
      </c>
      <c r="E58" s="18"/>
      <c r="F58" s="18"/>
      <c r="G58" s="18"/>
      <c r="H58" s="19"/>
      <c r="I58" s="18"/>
    </row>
    <row r="59" spans="1:9" s="8" customFormat="1" ht="17.25" customHeight="1" x14ac:dyDescent="0.25">
      <c r="A59" s="20" t="s">
        <v>46</v>
      </c>
      <c r="B59" s="48">
        <v>39000</v>
      </c>
      <c r="C59" s="21">
        <v>38232.120000000003</v>
      </c>
      <c r="D59" s="17" t="s">
        <v>6</v>
      </c>
      <c r="E59" s="18"/>
      <c r="F59" s="18"/>
      <c r="G59" s="18"/>
      <c r="H59" s="19"/>
      <c r="I59" s="18"/>
    </row>
    <row r="60" spans="1:9" ht="16.5" customHeight="1" x14ac:dyDescent="0.25">
      <c r="A60" s="20" t="s">
        <v>53</v>
      </c>
      <c r="B60" s="48">
        <v>21000</v>
      </c>
      <c r="C60" s="21">
        <v>20625</v>
      </c>
      <c r="D60" s="17" t="s">
        <v>6</v>
      </c>
      <c r="E60" s="18"/>
      <c r="F60" s="18"/>
      <c r="G60" s="18"/>
      <c r="H60" s="19"/>
      <c r="I60" s="18"/>
    </row>
    <row r="61" spans="1:9" s="8" customFormat="1" ht="18.75" customHeight="1" x14ac:dyDescent="0.25">
      <c r="A61" s="20" t="s">
        <v>47</v>
      </c>
      <c r="B61" s="48">
        <v>16000</v>
      </c>
      <c r="C61" s="21">
        <v>15937.5</v>
      </c>
      <c r="D61" s="26" t="s">
        <v>6</v>
      </c>
      <c r="E61" s="18"/>
      <c r="F61" s="18"/>
      <c r="G61" s="18"/>
      <c r="H61" s="19"/>
      <c r="I61" s="18"/>
    </row>
    <row r="62" spans="1:9" ht="20.25" customHeight="1" thickBot="1" x14ac:dyDescent="0.3">
      <c r="A62" s="34" t="s">
        <v>3</v>
      </c>
      <c r="B62" s="47">
        <f>SUM(B58:B61)</f>
        <v>476000</v>
      </c>
      <c r="C62" s="22">
        <f>SUM(C58:C61)</f>
        <v>129294.62</v>
      </c>
      <c r="D62" s="17"/>
      <c r="E62" s="18"/>
      <c r="F62" s="18"/>
      <c r="G62" s="18"/>
      <c r="H62" s="19"/>
      <c r="I62" s="18"/>
    </row>
    <row r="63" spans="1:9" ht="31.5" customHeight="1" x14ac:dyDescent="0.25">
      <c r="A63" s="15" t="s">
        <v>7</v>
      </c>
      <c r="B63" s="46" t="s">
        <v>78</v>
      </c>
      <c r="C63" s="16" t="s">
        <v>79</v>
      </c>
      <c r="D63" s="17"/>
      <c r="E63" s="18"/>
      <c r="F63" s="18"/>
      <c r="G63" s="18"/>
      <c r="H63" s="19"/>
      <c r="I63" s="18"/>
    </row>
    <row r="64" spans="1:9" ht="18" customHeight="1" x14ac:dyDescent="0.25">
      <c r="A64" s="20" t="s">
        <v>48</v>
      </c>
      <c r="B64" s="48">
        <v>15000</v>
      </c>
      <c r="C64" s="21">
        <v>0</v>
      </c>
      <c r="D64" s="17" t="s">
        <v>6</v>
      </c>
      <c r="E64" s="18"/>
      <c r="F64" s="18"/>
      <c r="G64" s="18"/>
      <c r="H64" s="19"/>
      <c r="I64" s="18"/>
    </row>
    <row r="65" spans="1:9" s="8" customFormat="1" ht="17.25" customHeight="1" x14ac:dyDescent="0.25">
      <c r="A65" s="37" t="s">
        <v>55</v>
      </c>
      <c r="B65" s="42">
        <v>100000</v>
      </c>
      <c r="C65" s="38">
        <v>99850</v>
      </c>
      <c r="D65" s="17" t="s">
        <v>6</v>
      </c>
      <c r="E65" s="18"/>
      <c r="F65" s="18"/>
      <c r="G65" s="18"/>
      <c r="H65" s="19"/>
      <c r="I65" s="18"/>
    </row>
    <row r="66" spans="1:9" s="8" customFormat="1" ht="27" customHeight="1" x14ac:dyDescent="0.25">
      <c r="A66" s="37" t="s">
        <v>89</v>
      </c>
      <c r="B66" s="42">
        <v>170000</v>
      </c>
      <c r="C66" s="38">
        <v>14718.47</v>
      </c>
      <c r="D66" s="17" t="s">
        <v>30</v>
      </c>
      <c r="E66" s="18"/>
      <c r="F66" s="18"/>
      <c r="G66" s="18"/>
      <c r="H66" s="19"/>
      <c r="I66" s="18"/>
    </row>
    <row r="67" spans="1:9" s="8" customFormat="1" ht="18.75" customHeight="1" thickBot="1" x14ac:dyDescent="0.3">
      <c r="A67" s="34" t="s">
        <v>8</v>
      </c>
      <c r="B67" s="47">
        <f>SUM(B64:B66)</f>
        <v>285000</v>
      </c>
      <c r="C67" s="22">
        <f>SUM(C64:C66)</f>
        <v>114568.47</v>
      </c>
      <c r="D67" s="17"/>
      <c r="E67" s="18"/>
      <c r="F67" s="18"/>
      <c r="G67" s="18"/>
      <c r="H67" s="19"/>
      <c r="I67" s="18"/>
    </row>
    <row r="68" spans="1:9" s="8" customFormat="1" ht="29.25" customHeight="1" x14ac:dyDescent="0.25">
      <c r="A68" s="15" t="s">
        <v>24</v>
      </c>
      <c r="B68" s="46" t="s">
        <v>78</v>
      </c>
      <c r="C68" s="16" t="s">
        <v>79</v>
      </c>
      <c r="D68" s="17"/>
      <c r="E68" s="18"/>
      <c r="F68" s="18"/>
      <c r="G68" s="18"/>
      <c r="H68" s="19"/>
      <c r="I68" s="18"/>
    </row>
    <row r="69" spans="1:9" s="8" customFormat="1" ht="29.25" customHeight="1" x14ac:dyDescent="0.25">
      <c r="A69" s="20" t="s">
        <v>33</v>
      </c>
      <c r="B69" s="48">
        <v>250000</v>
      </c>
      <c r="C69" s="21">
        <v>247187.5</v>
      </c>
      <c r="D69" s="17" t="s">
        <v>16</v>
      </c>
      <c r="E69" s="18"/>
      <c r="F69" s="18"/>
      <c r="G69" s="18"/>
      <c r="H69" s="19"/>
      <c r="I69" s="18"/>
    </row>
    <row r="70" spans="1:9" ht="18" customHeight="1" x14ac:dyDescent="0.25">
      <c r="A70" s="20" t="s">
        <v>34</v>
      </c>
      <c r="B70" s="48">
        <v>150000</v>
      </c>
      <c r="C70" s="21">
        <v>138819.88</v>
      </c>
      <c r="D70" s="17" t="s">
        <v>16</v>
      </c>
      <c r="E70" s="18"/>
      <c r="F70" s="18"/>
      <c r="G70" s="18"/>
      <c r="H70" s="19"/>
      <c r="I70" s="18"/>
    </row>
    <row r="71" spans="1:9" ht="27.75" customHeight="1" x14ac:dyDescent="0.25">
      <c r="A71" s="20" t="s">
        <v>56</v>
      </c>
      <c r="B71" s="48">
        <v>290000</v>
      </c>
      <c r="C71" s="21">
        <v>0</v>
      </c>
      <c r="D71" s="17" t="s">
        <v>16</v>
      </c>
      <c r="E71" s="18"/>
      <c r="F71" s="18"/>
      <c r="G71" s="18"/>
      <c r="H71" s="19"/>
      <c r="I71" s="18"/>
    </row>
    <row r="72" spans="1:9" s="8" customFormat="1" ht="20.25" customHeight="1" x14ac:dyDescent="0.25">
      <c r="A72" s="20" t="s">
        <v>57</v>
      </c>
      <c r="B72" s="48">
        <v>43000</v>
      </c>
      <c r="C72" s="21">
        <v>0</v>
      </c>
      <c r="D72" s="17" t="s">
        <v>16</v>
      </c>
      <c r="E72" s="18"/>
      <c r="F72" s="18"/>
      <c r="G72" s="18"/>
      <c r="H72" s="19"/>
      <c r="I72" s="18"/>
    </row>
    <row r="73" spans="1:9" s="8" customFormat="1" ht="27.75" customHeight="1" x14ac:dyDescent="0.25">
      <c r="A73" s="20" t="s">
        <v>58</v>
      </c>
      <c r="B73" s="48">
        <v>32000</v>
      </c>
      <c r="C73" s="21">
        <v>24500</v>
      </c>
      <c r="D73" s="17" t="s">
        <v>16</v>
      </c>
      <c r="E73" s="18"/>
      <c r="F73" s="18"/>
      <c r="G73" s="18"/>
      <c r="H73" s="19"/>
      <c r="I73" s="18"/>
    </row>
    <row r="74" spans="1:9" ht="26.25" customHeight="1" x14ac:dyDescent="0.25">
      <c r="A74" s="20" t="s">
        <v>59</v>
      </c>
      <c r="B74" s="48">
        <v>820000</v>
      </c>
      <c r="C74" s="21">
        <v>0</v>
      </c>
      <c r="D74" s="17" t="s">
        <v>16</v>
      </c>
      <c r="E74" s="18"/>
      <c r="F74" s="18"/>
      <c r="G74" s="18"/>
      <c r="H74" s="19"/>
      <c r="I74" s="18"/>
    </row>
    <row r="75" spans="1:9" ht="16.5" customHeight="1" x14ac:dyDescent="0.25">
      <c r="A75" s="20" t="s">
        <v>72</v>
      </c>
      <c r="B75" s="48">
        <v>370000</v>
      </c>
      <c r="C75" s="21">
        <v>0</v>
      </c>
      <c r="D75" s="17" t="s">
        <v>16</v>
      </c>
    </row>
    <row r="76" spans="1:9" s="8" customFormat="1" ht="16.5" customHeight="1" x14ac:dyDescent="0.25">
      <c r="A76" s="20" t="s">
        <v>70</v>
      </c>
      <c r="B76" s="48">
        <v>70000</v>
      </c>
      <c r="C76" s="21">
        <v>0</v>
      </c>
      <c r="D76" s="10" t="s">
        <v>71</v>
      </c>
      <c r="H76" s="11"/>
    </row>
    <row r="77" spans="1:9" ht="30" customHeight="1" thickBot="1" x14ac:dyDescent="0.3">
      <c r="A77" s="41" t="s">
        <v>25</v>
      </c>
      <c r="B77" s="47">
        <f>SUM(B69:B76)</f>
        <v>2025000</v>
      </c>
      <c r="C77" s="22">
        <f>SUM(C69:C76)</f>
        <v>410507.38</v>
      </c>
      <c r="D77" s="8"/>
    </row>
    <row r="78" spans="1:9" ht="29.25" customHeight="1" x14ac:dyDescent="0.25">
      <c r="A78" s="15" t="s">
        <v>9</v>
      </c>
      <c r="B78" s="46" t="s">
        <v>78</v>
      </c>
      <c r="C78" s="16" t="s">
        <v>79</v>
      </c>
      <c r="D78" s="17"/>
    </row>
    <row r="79" spans="1:9" ht="15" customHeight="1" x14ac:dyDescent="0.25">
      <c r="A79" s="37" t="s">
        <v>73</v>
      </c>
      <c r="B79" s="42">
        <v>310000</v>
      </c>
      <c r="C79" s="38">
        <v>0</v>
      </c>
      <c r="D79" s="17" t="s">
        <v>12</v>
      </c>
    </row>
    <row r="80" spans="1:9" ht="15" customHeight="1" x14ac:dyDescent="0.25">
      <c r="A80" s="37" t="s">
        <v>64</v>
      </c>
      <c r="B80" s="42">
        <v>20000</v>
      </c>
      <c r="C80" s="38">
        <v>19825</v>
      </c>
      <c r="D80" s="17" t="s">
        <v>12</v>
      </c>
    </row>
    <row r="81" spans="1:8" ht="30" customHeight="1" x14ac:dyDescent="0.25">
      <c r="A81" s="37" t="s">
        <v>65</v>
      </c>
      <c r="B81" s="42">
        <v>13000</v>
      </c>
      <c r="C81" s="38">
        <v>12250</v>
      </c>
      <c r="D81" s="17" t="s">
        <v>12</v>
      </c>
    </row>
    <row r="82" spans="1:8" ht="17.25" customHeight="1" thickBot="1" x14ac:dyDescent="0.3">
      <c r="A82" s="34" t="s">
        <v>10</v>
      </c>
      <c r="B82" s="47">
        <f>SUM(B79:B81)</f>
        <v>343000</v>
      </c>
      <c r="C82" s="22">
        <f>SUM(C79:C81)</f>
        <v>32075</v>
      </c>
      <c r="D82" s="17"/>
    </row>
    <row r="83" spans="1:8" ht="29.25" customHeight="1" x14ac:dyDescent="0.25">
      <c r="A83" s="15" t="s">
        <v>0</v>
      </c>
      <c r="B83" s="46" t="s">
        <v>78</v>
      </c>
      <c r="C83" s="16" t="s">
        <v>79</v>
      </c>
      <c r="D83" s="17"/>
    </row>
    <row r="84" spans="1:8" ht="44.25" customHeight="1" x14ac:dyDescent="0.25">
      <c r="A84" s="40" t="s">
        <v>68</v>
      </c>
      <c r="B84" s="48">
        <v>130000</v>
      </c>
      <c r="C84" s="21">
        <v>129968.75</v>
      </c>
      <c r="D84" s="10" t="s">
        <v>27</v>
      </c>
    </row>
    <row r="85" spans="1:8" ht="30.75" customHeight="1" x14ac:dyDescent="0.25">
      <c r="A85" s="20" t="s">
        <v>28</v>
      </c>
      <c r="B85" s="48">
        <v>140000</v>
      </c>
      <c r="C85" s="21">
        <v>139751.56</v>
      </c>
      <c r="D85" s="10" t="s">
        <v>27</v>
      </c>
    </row>
    <row r="86" spans="1:8" ht="15" customHeight="1" x14ac:dyDescent="0.25">
      <c r="A86" s="20" t="s">
        <v>42</v>
      </c>
      <c r="B86" s="48">
        <v>2705550</v>
      </c>
      <c r="C86" s="21">
        <v>2229871.02</v>
      </c>
      <c r="D86" s="10" t="s">
        <v>41</v>
      </c>
    </row>
    <row r="87" spans="1:8" ht="15" customHeight="1" thickBot="1" x14ac:dyDescent="0.3">
      <c r="A87" s="34" t="s">
        <v>26</v>
      </c>
      <c r="B87" s="47">
        <f>SUM(B84:B86)</f>
        <v>2975550</v>
      </c>
      <c r="C87" s="22">
        <f>SUM(C84:C86)</f>
        <v>2499591.33</v>
      </c>
    </row>
    <row r="88" spans="1:8" ht="15" customHeight="1" thickBot="1" x14ac:dyDescent="0.3">
      <c r="A88" s="31"/>
      <c r="B88" s="32"/>
      <c r="C88" s="32"/>
    </row>
    <row r="89" spans="1:8" ht="15" customHeight="1" thickBot="1" x14ac:dyDescent="0.25">
      <c r="A89" s="35" t="s">
        <v>44</v>
      </c>
      <c r="B89" s="50">
        <f>B17+B20+B24+B32+B35+B46+B50+B62+B67+B77+B82+B87</f>
        <v>9170550</v>
      </c>
      <c r="C89" s="33">
        <f>C17+C20+C24+C32+C35+C46+C50+C62+C67+C77+C82+C87</f>
        <v>6147996.5500000007</v>
      </c>
    </row>
    <row r="91" spans="1:8" s="8" customFormat="1" ht="15" customHeight="1" x14ac:dyDescent="0.2">
      <c r="A91" s="3"/>
      <c r="B91" s="1"/>
      <c r="C91" s="1"/>
      <c r="D91" s="10"/>
      <c r="H91" s="11"/>
    </row>
    <row r="92" spans="1:8" ht="15" customHeight="1" x14ac:dyDescent="0.2">
      <c r="A92" s="51" t="s">
        <v>90</v>
      </c>
      <c r="B92" s="52"/>
    </row>
    <row r="93" spans="1:8" ht="15" customHeight="1" x14ac:dyDescent="0.2">
      <c r="A93" s="56" t="s">
        <v>91</v>
      </c>
      <c r="B93" s="56"/>
    </row>
    <row r="94" spans="1:8" ht="15" customHeight="1" x14ac:dyDescent="0.2">
      <c r="A94" s="53"/>
      <c r="B94" s="52"/>
    </row>
    <row r="95" spans="1:8" ht="15" customHeight="1" x14ac:dyDescent="0.2">
      <c r="A95" s="53"/>
      <c r="B95" s="52"/>
    </row>
    <row r="96" spans="1:8" ht="15" customHeight="1" x14ac:dyDescent="0.2">
      <c r="A96" s="54" t="s">
        <v>92</v>
      </c>
      <c r="B96" s="52"/>
    </row>
    <row r="97" spans="1:2" ht="15" customHeight="1" x14ac:dyDescent="0.25">
      <c r="A97" s="55" t="s">
        <v>93</v>
      </c>
      <c r="B97" s="52"/>
    </row>
  </sheetData>
  <mergeCells count="6">
    <mergeCell ref="A93:B93"/>
    <mergeCell ref="A11:C11"/>
    <mergeCell ref="A27:C27"/>
    <mergeCell ref="A53:C53"/>
    <mergeCell ref="A56:C56"/>
    <mergeCell ref="A13:C1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Gradjenje 2021</vt:lpstr>
      <vt:lpstr>'Gradjenje 2021'!Podrucje_ispisa</vt:lpstr>
      <vt:lpstr>'Gradjenje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Braco</dc:creator>
  <cp:lastModifiedBy>MARGITA</cp:lastModifiedBy>
  <cp:lastPrinted>2022-07-07T06:56:33Z</cp:lastPrinted>
  <dcterms:created xsi:type="dcterms:W3CDTF">2006-04-03T08:40:28Z</dcterms:created>
  <dcterms:modified xsi:type="dcterms:W3CDTF">2022-07-07T06:56:34Z</dcterms:modified>
</cp:coreProperties>
</file>