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Opći" sheetId="1" r:id="rId1"/>
    <sheet name="Pos." sheetId="2" r:id="rId2"/>
  </sheets>
  <definedNames/>
  <calcPr fullCalcOnLoad="1"/>
</workbook>
</file>

<file path=xl/sharedStrings.xml><?xml version="1.0" encoding="utf-8"?>
<sst xmlns="http://schemas.openxmlformats.org/spreadsheetml/2006/main" count="592" uniqueCount="361">
  <si>
    <t xml:space="preserve">  RASHODI ZA USLUGE </t>
  </si>
  <si>
    <t xml:space="preserve">  OSTALI NESPOMENUTI RASHODI POSL. </t>
  </si>
  <si>
    <t xml:space="preserve">  OSTALI RASHODI </t>
  </si>
  <si>
    <t xml:space="preserve">  IZVANREDNI RASHODI </t>
  </si>
  <si>
    <t xml:space="preserve">  RASHODI ZA NABAVU NEFINANC.IMOVINE</t>
  </si>
  <si>
    <t xml:space="preserve">  PROIZVEDENA DUGOTRAJNA IMOVINA </t>
  </si>
  <si>
    <t xml:space="preserve">  POSTROJENJA I OPREMA </t>
  </si>
  <si>
    <t xml:space="preserve">  NEMATERIJALNA PROIZVED. IMOVINA </t>
  </si>
  <si>
    <t xml:space="preserve"> </t>
  </si>
  <si>
    <t xml:space="preserve">  </t>
  </si>
  <si>
    <t>RASHODI POSLOVANJA</t>
  </si>
  <si>
    <t xml:space="preserve">  OSTALI NESP. RASHODI POSLOVANJA </t>
  </si>
  <si>
    <t xml:space="preserve">  RASHODI ZA MATERIJAL I ENERGIJU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</si>
  <si>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</si>
  <si>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</si>
  <si>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</si>
  <si>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UKUPNO RASHODI I IZDACI </t>
  </si>
  <si>
    <t>0111</t>
  </si>
  <si>
    <t xml:space="preserve">   0133</t>
  </si>
  <si>
    <t xml:space="preserve">   0111</t>
  </si>
  <si>
    <t xml:space="preserve">  0170</t>
  </si>
  <si>
    <t xml:space="preserve">   0112</t>
  </si>
  <si>
    <t xml:space="preserve">   0320</t>
  </si>
  <si>
    <t xml:space="preserve">   0421</t>
  </si>
  <si>
    <t xml:space="preserve">   0474</t>
  </si>
  <si>
    <t xml:space="preserve">   0451</t>
  </si>
  <si>
    <t xml:space="preserve">  0520</t>
  </si>
  <si>
    <t xml:space="preserve">  0620</t>
  </si>
  <si>
    <t xml:space="preserve">  0630</t>
  </si>
  <si>
    <t xml:space="preserve">  0640</t>
  </si>
  <si>
    <t xml:space="preserve">  0660</t>
  </si>
  <si>
    <t xml:space="preserve">  0721</t>
  </si>
  <si>
    <t xml:space="preserve">  0810</t>
  </si>
  <si>
    <t xml:space="preserve">  0820</t>
  </si>
  <si>
    <t xml:space="preserve">  0840</t>
  </si>
  <si>
    <t xml:space="preserve">  0180</t>
  </si>
  <si>
    <t xml:space="preserve">  0912</t>
  </si>
  <si>
    <t xml:space="preserve">  1070</t>
  </si>
  <si>
    <t xml:space="preserve">  1040</t>
  </si>
  <si>
    <t xml:space="preserve">  1012</t>
  </si>
  <si>
    <t xml:space="preserve">  1060</t>
  </si>
  <si>
    <t xml:space="preserve">  1090</t>
  </si>
  <si>
    <t xml:space="preserve">  1020</t>
  </si>
  <si>
    <t xml:space="preserve">  0911</t>
  </si>
  <si>
    <t xml:space="preserve">    Prihodi i primici, te rashodi i izdaci po ekonomskoj klasifikaciji utvrđuju se u Računu prihoda i primitaka, te</t>
  </si>
  <si>
    <t>45</t>
  </si>
  <si>
    <t xml:space="preserve"> RASHODI ZA DODATNA ULAGANJA NA IMOVINI</t>
  </si>
  <si>
    <t>451</t>
  </si>
  <si>
    <t xml:space="preserve">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</si>
  <si>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</si>
  <si>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</si>
  <si>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</si>
  <si>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</si>
  <si>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 xml:space="preserve">RASHODI ZA MATERIJAL I ENERGIJU </t>
  </si>
  <si>
    <t xml:space="preserve">RASHODI ZA USLUGE </t>
  </si>
  <si>
    <t xml:space="preserve">OSTALI NESPOMENUTI RASHODI POSL. </t>
  </si>
  <si>
    <t xml:space="preserve">MATERIJALNI RASHODI </t>
  </si>
  <si>
    <t xml:space="preserve">  RASHODI POSLOVANJA</t>
  </si>
  <si>
    <t xml:space="preserve">  FINANCIJSKI RASHODI </t>
  </si>
  <si>
    <t xml:space="preserve">  KAMATE NA PRIMLJENE ZAJMOVE </t>
  </si>
  <si>
    <t xml:space="preserve">  OTPLATA PRIM.ZAJMOVA OD BANAKA</t>
  </si>
  <si>
    <t xml:space="preserve">  OSTALI FINANCIJSKI RASHODI</t>
  </si>
  <si>
    <t xml:space="preserve">  MATERIJALNI RASHODI</t>
  </si>
  <si>
    <t xml:space="preserve">  OSTALI RASHODI POSLOVANJA</t>
  </si>
  <si>
    <t xml:space="preserve">  TEKUĆE DONACIJE</t>
  </si>
  <si>
    <t xml:space="preserve">  RASHODI ZA MATERIJAL I ENERGIJU</t>
  </si>
  <si>
    <t xml:space="preserve">  RASHODI ZA USLUGE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</si>
  <si>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</si>
  <si>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</si>
  <si>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</si>
  <si>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</si>
  <si>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 SUBVENCIJE IZVAN JAVNOG SEKTORA</t>
  </si>
  <si>
    <t xml:space="preserve">  RASHODI ZA NABAVU NEFINANC.IMOVINE </t>
  </si>
  <si>
    <t xml:space="preserve">  RASHODI ZA NABAVU NEFIN.IMOVINE </t>
  </si>
  <si>
    <t xml:space="preserve">  RASHODI ZA PROIZ.DUGOTR. IMOVINU</t>
  </si>
  <si>
    <t xml:space="preserve">  GRAĐEVINSKI OBJEKTI</t>
  </si>
  <si>
    <t xml:space="preserve">  KAPITALNE POMOĆI</t>
  </si>
  <si>
    <t xml:space="preserve">  RASHODI ZA PR.DUGOTRAJNU IMOVINU</t>
  </si>
  <si>
    <t xml:space="preserve">  NEMATERIJALNA PROIZVED. IMOVINA</t>
  </si>
  <si>
    <t xml:space="preserve">  KAPITALNE DONACIJE</t>
  </si>
  <si>
    <t xml:space="preserve">  TEKUĆE DONACIJE </t>
  </si>
  <si>
    <t xml:space="preserve">  IZDACI ZA FINANCIJSKU IMOVINU I OTPLATE ZAJMOVA</t>
  </si>
  <si>
    <t xml:space="preserve">  IZDACI ZA OTPLATU GLAVNICE ZAJMOVA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</si>
  <si>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</si>
  <si>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</si>
  <si>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</si>
  <si>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 xml:space="preserve">   0360</t>
  </si>
  <si>
    <t xml:space="preserve">  OSTALI NESPOMENUTI RASHODI POSL.</t>
  </si>
  <si>
    <t xml:space="preserve">  NAKNADE GRAĐANIMA I KUĆANSTVIMA</t>
  </si>
  <si>
    <t xml:space="preserve">  NAKNADE GRAĐ. I KUĆ. IZ PRORAČUNA</t>
  </si>
  <si>
    <t xml:space="preserve">  PROIZVEDENA DUGOTRAJNA IMOVINA</t>
  </si>
  <si>
    <t xml:space="preserve">  RASHODI ZA ZAPOSLENE </t>
  </si>
  <si>
    <t xml:space="preserve">  OSTALI RASHODI ZA ZAPOSLENE </t>
  </si>
  <si>
    <t xml:space="preserve">  DOPRINOSI NA PLAĆE </t>
  </si>
  <si>
    <t>FUNKC.
KLAS.</t>
  </si>
  <si>
    <t>32</t>
  </si>
  <si>
    <t>323</t>
  </si>
  <si>
    <t xml:space="preserve">  OSTALI NESPOMENUTI RASHODI POSLOVANJA</t>
  </si>
  <si>
    <t xml:space="preserve">  NAKNADE TROŠKOVA ZAPOSLENIMA</t>
  </si>
  <si>
    <t xml:space="preserve">382 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</si>
  <si>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</si>
  <si>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</si>
  <si>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</si>
  <si>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</si>
  <si>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</si>
  <si>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</si>
  <si>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</si>
  <si>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0510</t>
  </si>
  <si>
    <t>382</t>
  </si>
  <si>
    <t xml:space="preserve">   634</t>
  </si>
  <si>
    <t>422</t>
  </si>
  <si>
    <t xml:space="preserve">  POSTROJENJA I OPREMA</t>
  </si>
  <si>
    <t>421</t>
  </si>
  <si>
    <t xml:space="preserve">  0452</t>
  </si>
  <si>
    <t>Članak 5.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</si>
  <si>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</si>
  <si>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</si>
  <si>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</si>
  <si>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</si>
  <si>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</si>
  <si>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</si>
  <si>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</si>
  <si>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</si>
  <si>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</si>
  <si>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</si>
  <si>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PRIH. OD  PRISTOJBI I PO POSEBNIM PROPISIMA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</si>
  <si>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</si>
  <si>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</si>
  <si>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</si>
  <si>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</si>
  <si>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</si>
  <si>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</si>
  <si>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</si>
  <si>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</si>
  <si>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</si>
  <si>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IZDACI ZA OTPLATU GLAVNICE PRIMLJ.ZAJMOVA</t>
  </si>
  <si>
    <t xml:space="preserve"> UKUPNO RASHODI I IZDACI  ( 3 + 4 + 5 )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</si>
  <si>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</si>
  <si>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</si>
  <si>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</si>
  <si>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</si>
  <si>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</si>
  <si>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</si>
  <si>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</si>
  <si>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</si>
  <si>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</si>
  <si>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</si>
  <si>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</si>
  <si>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</si>
  <si>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</si>
  <si>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</si>
  <si>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</si>
  <si>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</si>
  <si>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</si>
  <si>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</si>
  <si>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</si>
  <si>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</si>
  <si>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</si>
  <si>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</si>
  <si>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</si>
  <si>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</si>
  <si>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</si>
  <si>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</si>
  <si>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</si>
  <si>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</si>
  <si>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</si>
  <si>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</si>
  <si>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</si>
  <si>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</si>
  <si>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</si>
  <si>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</si>
  <si>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</si>
  <si>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</si>
  <si>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</si>
  <si>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OSTALI NESPOMENUTI RASHODI POSLOVANJA</t>
  </si>
  <si>
    <t xml:space="preserve"> R A S H O D I     P O S L O V A NJ A</t>
  </si>
  <si>
    <t>544</t>
  </si>
  <si>
    <t>RAČUN</t>
  </si>
  <si>
    <t xml:space="preserve">  RASHODI POSLOVANJA </t>
  </si>
  <si>
    <t xml:space="preserve">  MATERIJALNI RASHODI </t>
  </si>
  <si>
    <t xml:space="preserve">  0921</t>
  </si>
  <si>
    <t>Članak 1.</t>
  </si>
  <si>
    <t xml:space="preserve"> IZDACI ZA FINANC. IMOVINU I OTPLATE ZAJMOVA</t>
  </si>
  <si>
    <t xml:space="preserve"> Program 1001:  Izvršna, upravna  i zakonodavna tijela</t>
  </si>
  <si>
    <t xml:space="preserve"> Program 1002: Financijski poslovi i obveze</t>
  </si>
  <si>
    <t xml:space="preserve"> Program 1003: Javni red i sigurnost te 
                           sustav zaštite i spašavanja</t>
  </si>
  <si>
    <t xml:space="preserve"> Program 1004: Održavanje i ulaganja u građ. objekte</t>
  </si>
  <si>
    <t xml:space="preserve"> Program 1005: Poticaj razvoju poduzetništva</t>
  </si>
  <si>
    <t xml:space="preserve"> Program 1006: Izgradnja i održavanje cesta i puteva</t>
  </si>
  <si>
    <t xml:space="preserve"> Program 1007: Zaštita okoliša i zbrinjavanje otpada</t>
  </si>
  <si>
    <t xml:space="preserve"> Program 1008: Unapređenje stanovanja i zajednice</t>
  </si>
  <si>
    <t xml:space="preserve"> Program 1009: Razvoj vodovodne mreže</t>
  </si>
  <si>
    <t xml:space="preserve"> Program 1010: Izgradnja i održavanje javne rasvjete</t>
  </si>
  <si>
    <t xml:space="preserve"> Program 1011: Izgradnja i održavanje javnih površina</t>
  </si>
  <si>
    <t xml:space="preserve"> GLAVA 00103:    GRADSKA KNJIŽNICA  I ČITAONICA
                                    HVAR                     </t>
  </si>
  <si>
    <t xml:space="preserve"> GLAVA 00102:   DJEČJI VRTIĆ HVAR</t>
  </si>
  <si>
    <t xml:space="preserve"> Program 1001:   Predškolski odgoj</t>
  </si>
  <si>
    <t xml:space="preserve"> Program 1001:   Knjižnična djelatnost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</si>
  <si>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</si>
  <si>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</si>
  <si>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</si>
  <si>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</si>
  <si>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</si>
  <si>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 xml:space="preserve"> Aktivnost A1001 01:  Rad gradonačel. i gradske uprave</t>
  </si>
  <si>
    <t xml:space="preserve"> Aktivnost A1001 02: Rad gradskog vijeća, zamjenika
                                        gradonač. i radnih tijela</t>
  </si>
  <si>
    <t xml:space="preserve"> Aktivnost A1001 03: Prigodne proslave i manifestacije
                                   - Dan Grada , Nova Godina i sl.</t>
  </si>
  <si>
    <t xml:space="preserve"> Aktivnost A1001 04: Opće usluge i pričuva</t>
  </si>
  <si>
    <t xml:space="preserve"> K.projekt K1001 05: Nabavka opreme za poslovanje</t>
  </si>
  <si>
    <t xml:space="preserve"> Aktivnost A1002 01: Otplata primljenih zajmova</t>
  </si>
  <si>
    <t xml:space="preserve"> Aktivnost A1002 02: Ostali financijski poslovi</t>
  </si>
  <si>
    <t xml:space="preserve"> Aktivnost A1003 01: Protupožarna zaštita</t>
  </si>
  <si>
    <t xml:space="preserve"> Aktivnost A1003 02:  Sustav zaštite i spašavanja</t>
  </si>
  <si>
    <t xml:space="preserve"> Aktivnost A1004 01: Održ. uredskih i poslov. objekata</t>
  </si>
  <si>
    <t xml:space="preserve"> Aktivnost A1006 01: Održavanje cesta i prometnica</t>
  </si>
  <si>
    <t xml:space="preserve"> K.projekt K1006 02: Kupnja zemljišta za prometnice</t>
  </si>
  <si>
    <t xml:space="preserve"> K.prijekt K1006 03: Gradnja cesta i puteva</t>
  </si>
  <si>
    <t xml:space="preserve"> Aktivnost A1008 01: Geodetsko-katastarski poslovi</t>
  </si>
  <si>
    <t xml:space="preserve"> K.projekt K1008 02: Izrada planova, projekata i studija</t>
  </si>
  <si>
    <t xml:space="preserve"> K.projekt K1008 03: Kupnja zemljišta </t>
  </si>
  <si>
    <t xml:space="preserve"> Aktivnost A1010 01: Održavanje i trošak javne rasvjete</t>
  </si>
  <si>
    <t xml:space="preserve"> K.prijekt K1010 02: Izgradnja javne rasvjete</t>
  </si>
  <si>
    <t xml:space="preserve"> Aktivnost A1011 01: Čišćenje i održavanje javnih
                                   površina                        </t>
  </si>
  <si>
    <t xml:space="preserve"> K.prijekt K1011 02: Izgradnja javnih površina</t>
  </si>
  <si>
    <t xml:space="preserve"> Aktivnost A1001 01: Stručna, administrat. i izvršna tijela </t>
  </si>
  <si>
    <t xml:space="preserve"> Aktivnost A1001 01: Stručna i izvršna tijela </t>
  </si>
  <si>
    <t xml:space="preserve"> T.projekt T1001 02: Kupnja knjižne građe i opreme</t>
  </si>
  <si>
    <t xml:space="preserve"> T.projekt T1009 01: Prijenosi za izgrad. vodovod.mreže</t>
  </si>
  <si>
    <t xml:space="preserve"> T.projekt T1007 02: Oborinska i fekalna kanalizacija</t>
  </si>
  <si>
    <t xml:space="preserve"> T.projekt T1005 02: Subvencije i potpore malom 
                                    i srednjem gospodarstva</t>
  </si>
  <si>
    <t xml:space="preserve"> T.projekt T1005 01: Subvencije poljoprivredi</t>
  </si>
  <si>
    <t xml:space="preserve"> K.projekt K1012 01: Kupnja zemljišta                      </t>
  </si>
  <si>
    <t>4</t>
  </si>
  <si>
    <t>41</t>
  </si>
  <si>
    <t>411</t>
  </si>
  <si>
    <t xml:space="preserve"> K.prijekt K1012 02: Izgradnja gradskog groblja</t>
  </si>
  <si>
    <t xml:space="preserve"> Program 1013: Izgradnja i održ. obale i obalnog pojasa</t>
  </si>
  <si>
    <t xml:space="preserve"> Aktivnost A1013 01: Održavanje obale i obalnog pojasa                        </t>
  </si>
  <si>
    <t xml:space="preserve"> Aktivnost A1013 02: Gospodarenje i čišćenje obale
                                     i obalnog pojasa                        </t>
  </si>
  <si>
    <t xml:space="preserve"> Program 1014: Poticaj unapređenju zdravstva</t>
  </si>
  <si>
    <t xml:space="preserve"> Aktivnost A1014 01: Donacija zdravstvenim ustanovama</t>
  </si>
  <si>
    <t xml:space="preserve"> Program 1015: Poticaj unapređenju i razvoju sporta</t>
  </si>
  <si>
    <t xml:space="preserve"> Aktivnost A1015 01: Održavanje sportskih terena</t>
  </si>
  <si>
    <t xml:space="preserve"> Aktivnost A1015 02: Donacije sportskim udrugama</t>
  </si>
  <si>
    <t xml:space="preserve"> Program 1016: Donacije i programska djel. u kulturi</t>
  </si>
  <si>
    <t xml:space="preserve"> Aktivnost A1016 01: Hvarske ljetne priredbe</t>
  </si>
  <si>
    <t xml:space="preserve"> Aktivnost A1016 02: Ostale kulturne manifestacije</t>
  </si>
  <si>
    <t xml:space="preserve"> Aktivnost A1016 03: Donacije udrugama u kulturi</t>
  </si>
  <si>
    <t xml:space="preserve"> Aktivnost A1016 04: Donacije Muzeju Hvarske baštine</t>
  </si>
  <si>
    <t xml:space="preserve"> Aktivnost A1016 05: Održavanje spomenika kulture</t>
  </si>
  <si>
    <t xml:space="preserve"> K.projekt K1016 07: Opremanje spomenika kulture</t>
  </si>
  <si>
    <t xml:space="preserve"> Program 1017: Potpore vjerskim zajednicama</t>
  </si>
  <si>
    <t xml:space="preserve"> K.projekt K1016 06: Dodat. ulaganja na spomen.kulture</t>
  </si>
  <si>
    <t xml:space="preserve"> Program 1018:  Djelatnost stranaka i ostalih udruga</t>
  </si>
  <si>
    <t xml:space="preserve"> Aktivnost A1018 01:  Potporama strankama i udrugama</t>
  </si>
  <si>
    <t xml:space="preserve"> Program 1019: Razvoj i unapređenje školstva</t>
  </si>
  <si>
    <t xml:space="preserve"> Aktivnost A1019 01: Potpore osnovnom školstvu</t>
  </si>
  <si>
    <t xml:space="preserve"> Program 1020: Socijalna skrb i socijalne pomoći </t>
  </si>
  <si>
    <t xml:space="preserve"> Aktivnost A1020 01: Pomoći građanima i kućanstvima</t>
  </si>
  <si>
    <t xml:space="preserve"> Aktivnost A1020 02:  Pomoći obiteljima i djeci</t>
  </si>
  <si>
    <t xml:space="preserve"> Aktivnost A1020 03: Pomoć udr.invalid. i hendikep.osoba</t>
  </si>
  <si>
    <t xml:space="preserve"> Aktivnost A1020 05:  Pomoć udrugama socijalne skrbi</t>
  </si>
  <si>
    <t xml:space="preserve"> K.projekt K1020 06: Izgradnja doma za starije</t>
  </si>
  <si>
    <t xml:space="preserve"> GLAVA 00101:    GRADSKO VIJEĆE, GRADONAČELNIK
              I GRADSKA UPRAVA</t>
  </si>
  <si>
    <t xml:space="preserve"> T.projekt T1007 01: Sanacija odlagališta komunalnog 
                                     otpada i divljih odlagališta</t>
  </si>
  <si>
    <t>Članak 2.</t>
  </si>
  <si>
    <t xml:space="preserve">   683</t>
  </si>
  <si>
    <t>324</t>
  </si>
  <si>
    <t xml:space="preserve">NAKNADA TROŠ.OSOBAMA IZVAN RAD.ODNOSA </t>
  </si>
  <si>
    <t xml:space="preserve">  PLAĆE (BRUTO)</t>
  </si>
  <si>
    <t>PLAĆE (BRUTO)</t>
  </si>
  <si>
    <t xml:space="preserve">  PRIRODNA BOGATSTVA (ZEMLJIŠTE)</t>
  </si>
  <si>
    <t xml:space="preserve">   RAZDJEL  001:   PREDSTAVNIČKA I IZVRŠNA TIJELA,
                                 GRADSKA UPRAVA TE
                                  PRORAČUNSKI KORISNICI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</si>
  <si>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</si>
  <si>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</si>
  <si>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</si>
  <si>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</si>
  <si>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 xml:space="preserve">  OSTALI RASHODI</t>
  </si>
  <si>
    <t xml:space="preserve">  RASHODI ZA  NEPROIZVED.DUG. IMOVINE </t>
  </si>
  <si>
    <t xml:space="preserve">  RASHODI ZA  NEPROIZVED.DUG. IMOVINU </t>
  </si>
  <si>
    <t xml:space="preserve"> Program 1012: Izgradnja gradskog groblja</t>
  </si>
  <si>
    <t xml:space="preserve">  RASHODI ZA NEPROIZVED.DUG. IMOVINU</t>
  </si>
  <si>
    <t xml:space="preserve"> Aktivnost A1019 02: Potpore srednjoškol.ustanovama</t>
  </si>
  <si>
    <t xml:space="preserve">  OSTALI PRIHODI</t>
  </si>
  <si>
    <t xml:space="preserve"> Aktivnost A1020 04:  Pomoć za podm. troš. stanovanja</t>
  </si>
  <si>
    <t xml:space="preserve"> K.Projekt K1019 03: Izgradnja šk.igrališta i nadograd. škole</t>
  </si>
  <si>
    <t>42</t>
  </si>
  <si>
    <t xml:space="preserve">  RASH. ZA NABAVU PROIZVOD.DUGOTRAJ.IMOVINE</t>
  </si>
  <si>
    <t xml:space="preserve"> Aktivnost A1017 01: Donacije vjerskim zajednicama</t>
  </si>
  <si>
    <t xml:space="preserve"> PRIH. OD PRODAJE NEPROIZVED. DUGOTR. IMOVINE</t>
  </si>
  <si>
    <t xml:space="preserve"> PRIH. OD PRODAJE PROIZVED. DUGOTRAJ.IMOVINE</t>
  </si>
  <si>
    <t xml:space="preserve">   0310</t>
  </si>
  <si>
    <t xml:space="preserve">  GRAĐEVINSKI OBJEKI</t>
  </si>
  <si>
    <t xml:space="preserve"> Aktivnost A1003 03: Usluge policije</t>
  </si>
  <si>
    <t>O D L U K U</t>
  </si>
  <si>
    <t xml:space="preserve">     Određuje se privremeno financiranje javnih potreba Grada Hvara za razdoblje od 01. siječnja do 31. ožujka</t>
  </si>
  <si>
    <t xml:space="preserve">projektima u Posebnom dijelu Odluke o privremenom financiranju kako slijedi: </t>
  </si>
  <si>
    <t>tekstu Odluka) sastoji se od:</t>
  </si>
  <si>
    <t xml:space="preserve"> Porez i prirez na dohodak</t>
  </si>
  <si>
    <t xml:space="preserve"> Porez na imovinu</t>
  </si>
  <si>
    <t xml:space="preserve"> Porezi na robu i usluge</t>
  </si>
  <si>
    <t xml:space="preserve"> Pomoći iz proračuna</t>
  </si>
  <si>
    <t xml:space="preserve"> Pomoći od ostalih državnih subjekata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</si>
  <si>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</si>
  <si>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</si>
  <si>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</si>
  <si>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</si>
  <si>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</si>
  <si>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PRIH. OD PROD.ROBA, PRUŽENIH USLUGA I DONACIJA</t>
  </si>
  <si>
    <t xml:space="preserve"> Prihodi od prodaje roba te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</si>
  <si>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</si>
  <si>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</si>
  <si>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</si>
  <si>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</si>
  <si>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građevin. objekata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</si>
  <si>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</si>
  <si>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</si>
  <si>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</si>
  <si>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</si>
  <si>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</si>
  <si>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</si>
  <si>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</si>
  <si>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</si>
  <si>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Kamate na primljene zajmove</t>
  </si>
  <si>
    <t xml:space="preserve"> Ostali financijski rashodi</t>
  </si>
  <si>
    <t xml:space="preserve"> Subvencije trg.društvima, poljoprivred. i obrtnicima</t>
  </si>
  <si>
    <t xml:space="preserve"> Naknade gtađanima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</si>
  <si>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</si>
  <si>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</si>
  <si>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</si>
  <si>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</si>
  <si>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</si>
  <si>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</si>
  <si>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</si>
  <si>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</si>
  <si>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proizvedene imovina</t>
  </si>
  <si>
    <t xml:space="preserve"> Dodatna ulaganja na građevinskim objektima</t>
  </si>
  <si>
    <t xml:space="preserve"> Otplata zajma tuzemnim bankama</t>
  </si>
  <si>
    <t>_______________________________</t>
  </si>
  <si>
    <t>2013. godine, a na osnovu proračuna Grada Hvara za 2012. godinu.</t>
  </si>
  <si>
    <t xml:space="preserve">     Odluka o privremenom financiranju Grada Hvara za razdoblje siječanj-ožujak 2013. godine (u daljnem</t>
  </si>
  <si>
    <t>PLAN ZA I.-III.
2013. god.</t>
  </si>
  <si>
    <t>PLAN ZA I.-III.
2013.god.</t>
  </si>
  <si>
    <t>Računu rashoda i izdataka za 2013. godinu, kako slijedi:</t>
  </si>
  <si>
    <t xml:space="preserve">        RAZLIKA  -  VIŠAK / MANJAK</t>
  </si>
  <si>
    <t>o privremenom financiranju poslova, funkcija i programa</t>
  </si>
  <si>
    <t>Grada Hvara za razdoblje od  01. siječnja do  31. ožujka  2013. godine</t>
  </si>
  <si>
    <t>otplate zajmova u svoti od 221.000 kuna raspoređuju se po nositeljima, korisnicima, programima, aktivnostima i</t>
  </si>
  <si>
    <t xml:space="preserve">     Rashodi poslovanja i rashodi za nabavu nefinancijske imovine u ukupnoj svoti od 3.441.500 kuna i izdaci za</t>
  </si>
  <si>
    <t xml:space="preserve">                                                                           Matko Martinić, dipl.iur.</t>
  </si>
  <si>
    <t>d o n o s i:</t>
  </si>
  <si>
    <t>Hvar, 18. siječnja, 2013.godine</t>
  </si>
  <si>
    <t xml:space="preserve">       Ova Odluka stupa na snagu danom objave u "Službenom glasniku Grada Hvara".</t>
  </si>
  <si>
    <t xml:space="preserve">Povjerenik Vlade Republike Hrvatske za obavljanje poslova </t>
  </si>
  <si>
    <t>iz nadležnosti Gradskog vijeća Grada Hvara</t>
  </si>
  <si>
    <t>Povjerenik Vlade Republike Hrvatske za obavljanje poslova</t>
  </si>
  <si>
    <t xml:space="preserve">                                                                 iz nadležnosti Gradskog vijeća Grada Hvara:</t>
  </si>
  <si>
    <t xml:space="preserve">KLASA: 400-01/13-01/02 </t>
  </si>
  <si>
    <t xml:space="preserve">33/01, 60/01, 129/05, 109/07, 125/08, 36/09, 150/11 i 144/12 ) , Povjerenik Vlade Republike Hrvatske za obavljanje </t>
  </si>
  <si>
    <t>poslova iz nadležnosti Gradskog vijeća Grada Hvara ("Narodne novine",broj: 05/13 ) dana 18.siječnja 2013.godine,</t>
  </si>
  <si>
    <t>URBROJ:2128/01-02-13-02</t>
  </si>
  <si>
    <t xml:space="preserve">Na temelju članka 88. stavak 4. Zakona o lokalnoj i područnoj ( regionalnoj) samoupravi ("Narodne Novine", broj: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</si>
</sst>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4" fillId="21" borderId="2" applyNumberFormat="0" applyAlignment="0" applyProtection="0"/>
    <xf numFmtId="0" fontId="15" fillId="21" borderId="3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1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2" borderId="12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vertical="center"/>
    </xf>
    <xf numFmtId="0" fontId="1" fillId="2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1" fillId="2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49" fontId="1" fillId="22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indent="1"/>
    </xf>
    <xf numFmtId="3" fontId="1" fillId="26" borderId="11" xfId="0" applyNumberFormat="1" applyFont="1" applyFill="1" applyBorder="1" applyAlignment="1">
      <alignment vertical="center"/>
    </xf>
    <xf numFmtId="3" fontId="1" fillId="24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indent="1"/>
    </xf>
    <xf numFmtId="0" fontId="0" fillId="0" borderId="10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1" fillId="25" borderId="0" xfId="0" applyFont="1" applyFill="1" applyBorder="1" applyAlignment="1">
      <alignment/>
    </xf>
    <xf numFmtId="3" fontId="1" fillId="25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22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" fillId="22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left"/>
    </xf>
    <xf numFmtId="49" fontId="1" fillId="24" borderId="12" xfId="0" applyNumberFormat="1" applyFont="1" applyFill="1" applyBorder="1" applyAlignment="1">
      <alignment horizontal="left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2" xfId="0" applyNumberFormat="1" applyFont="1" applyFill="1" applyBorder="1" applyAlignment="1">
      <alignment horizontal="left" vertical="center"/>
    </xf>
    <xf numFmtId="49" fontId="1" fillId="22" borderId="14" xfId="0" applyNumberFormat="1" applyFont="1" applyFill="1" applyBorder="1" applyAlignment="1">
      <alignment horizontal="left"/>
    </xf>
    <xf numFmtId="49" fontId="1" fillId="22" borderId="12" xfId="0" applyNumberFormat="1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49" fontId="1" fillId="24" borderId="14" xfId="0" applyNumberFormat="1" applyFont="1" applyFill="1" applyBorder="1" applyAlignment="1">
      <alignment wrapText="1"/>
    </xf>
    <xf numFmtId="49" fontId="1" fillId="24" borderId="12" xfId="0" applyNumberFormat="1" applyFont="1" applyFill="1" applyBorder="1" applyAlignment="1">
      <alignment/>
    </xf>
    <xf numFmtId="49" fontId="1" fillId="24" borderId="14" xfId="0" applyNumberFormat="1" applyFont="1" applyFill="1" applyBorder="1" applyAlignment="1">
      <alignment vertical="center" wrapText="1"/>
    </xf>
    <xf numFmtId="49" fontId="1" fillId="24" borderId="12" xfId="0" applyNumberFormat="1" applyFont="1" applyFill="1" applyBorder="1" applyAlignment="1">
      <alignment vertical="center"/>
    </xf>
    <xf numFmtId="49" fontId="1" fillId="22" borderId="14" xfId="0" applyNumberFormat="1" applyFont="1" applyFill="1" applyBorder="1" applyAlignment="1">
      <alignment horizontal="left" wrapText="1"/>
    </xf>
    <xf numFmtId="49" fontId="1" fillId="22" borderId="12" xfId="0" applyNumberFormat="1" applyFont="1" applyFill="1" applyBorder="1" applyAlignment="1">
      <alignment horizontal="left" wrapText="1"/>
    </xf>
    <xf numFmtId="49" fontId="1" fillId="24" borderId="12" xfId="0" applyNumberFormat="1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left"/>
    </xf>
    <xf numFmtId="49" fontId="9" fillId="24" borderId="10" xfId="0" applyNumberFormat="1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left" vertical="center"/>
    </xf>
    <xf numFmtId="49" fontId="9" fillId="24" borderId="14" xfId="0" applyNumberFormat="1" applyFont="1" applyFill="1" applyBorder="1" applyAlignment="1">
      <alignment horizontal="left"/>
    </xf>
    <xf numFmtId="49" fontId="9" fillId="24" borderId="12" xfId="0" applyNumberFormat="1" applyFont="1" applyFill="1" applyBorder="1" applyAlignment="1">
      <alignment horizontal="left"/>
    </xf>
    <xf numFmtId="0" fontId="9" fillId="24" borderId="10" xfId="0" applyFont="1" applyFill="1" applyBorder="1" applyAlignment="1">
      <alignment horizontal="left"/>
    </xf>
    <xf numFmtId="0" fontId="4" fillId="26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2" borderId="14" xfId="0" applyNumberFormat="1" applyFont="1" applyFill="1" applyBorder="1" applyAlignment="1">
      <alignment horizontal="left" vertical="center" wrapText="1"/>
    </xf>
    <xf numFmtId="49" fontId="1" fillId="22" borderId="12" xfId="0" applyNumberFormat="1" applyFont="1" applyFill="1" applyBorder="1" applyAlignment="1">
      <alignment horizontal="left" vertical="center"/>
    </xf>
    <xf numFmtId="0" fontId="1" fillId="22" borderId="14" xfId="0" applyFont="1" applyFill="1" applyBorder="1" applyAlignment="1">
      <alignment horizontal="left"/>
    </xf>
    <xf numFmtId="0" fontId="1" fillId="22" borderId="12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66"/>
  <sheetViews>
    <sheetView tabSelected="1" zoomScale="140" zoomScaleNormal="140" zoomScalePageLayoutView="0" workbookViewId="0" topLeftCell="B1">
      <selection activeCell="C3" sqref="C3"/>
    </sheetView>
  </sheetViews>
  <sheetFormatPr defaultColWidth="9.140625" defaultRowHeight="12.75"/>
  <cols>
    <col min="1" max="1" width="1.7109375" style="16" customWidth="1"/>
    <col min="2" max="2" width="12.57421875" style="16" customWidth="1"/>
    <col min="3" max="3" width="56.7109375" style="16" customWidth="1"/>
    <col min="4" max="4" width="16.8515625" style="16" customWidth="1"/>
    <col min="5" max="16384" width="9.140625" style="16" customWidth="1"/>
  </cols>
  <sheetData>
    <row r="1" ht="24" customHeight="1">
      <c r="B1" s="16" t="s">
        <v>360</v>
      </c>
    </row>
    <row r="2" ht="15.75" customHeight="1">
      <c r="B2" s="16" t="s">
        <v>357</v>
      </c>
    </row>
    <row r="3" ht="15.75" customHeight="1">
      <c r="B3" s="16" t="s">
        <v>358</v>
      </c>
    </row>
    <row r="4" ht="15" customHeight="1">
      <c r="B4" s="16" t="s">
        <v>349</v>
      </c>
    </row>
    <row r="5" ht="15" customHeight="1"/>
    <row r="6" ht="15.75" customHeight="1"/>
    <row r="7" spans="2:4" ht="17.25" customHeight="1">
      <c r="B7" s="57"/>
      <c r="C7" s="57"/>
      <c r="D7" s="57"/>
    </row>
    <row r="8" spans="2:4" ht="24.75" customHeight="1">
      <c r="B8" s="62" t="s">
        <v>293</v>
      </c>
      <c r="C8" s="62"/>
      <c r="D8" s="62"/>
    </row>
    <row r="9" spans="2:4" ht="18.75" customHeight="1">
      <c r="B9" s="59" t="s">
        <v>344</v>
      </c>
      <c r="C9" s="59"/>
      <c r="D9" s="59"/>
    </row>
    <row r="10" spans="2:4" ht="16.5" customHeight="1">
      <c r="B10" s="59" t="s">
        <v>345</v>
      </c>
      <c r="C10" s="59"/>
      <c r="D10" s="59"/>
    </row>
    <row r="11" spans="2:3" ht="38.25" customHeight="1">
      <c r="B11" s="17"/>
      <c r="C11" s="17"/>
    </row>
    <row r="12" ht="24.75" customHeight="1">
      <c r="B12" s="12" t="s">
        <v>117</v>
      </c>
    </row>
    <row r="14" spans="2:4" ht="20.25" customHeight="1">
      <c r="B14" s="55" t="s">
        <v>181</v>
      </c>
      <c r="C14" s="55"/>
      <c r="D14" s="55"/>
    </row>
    <row r="16" ht="16.5" customHeight="1">
      <c r="B16" s="16" t="s">
        <v>294</v>
      </c>
    </row>
    <row r="17" ht="15" customHeight="1">
      <c r="B17" s="16" t="s">
        <v>338</v>
      </c>
    </row>
    <row r="18" ht="15.75" customHeight="1"/>
    <row r="19" spans="2:4" ht="20.25" customHeight="1">
      <c r="B19" s="55" t="s">
        <v>264</v>
      </c>
      <c r="C19" s="55"/>
      <c r="D19" s="55"/>
    </row>
    <row r="21" ht="16.5" customHeight="1">
      <c r="B21" s="16" t="s">
        <v>339</v>
      </c>
    </row>
    <row r="22" ht="15" customHeight="1">
      <c r="B22" s="16" t="s">
        <v>296</v>
      </c>
    </row>
    <row r="23" ht="18" customHeight="1"/>
    <row r="24" spans="2:4" ht="27" customHeight="1">
      <c r="B24" s="60" t="s">
        <v>142</v>
      </c>
      <c r="C24" s="54"/>
      <c r="D24" s="22" t="s">
        <v>340</v>
      </c>
    </row>
    <row r="25" spans="2:4" ht="18" customHeight="1">
      <c r="B25" s="3" t="s">
        <v>138</v>
      </c>
      <c r="C25" s="3"/>
      <c r="D25" s="4">
        <f>D49</f>
        <v>3649500</v>
      </c>
    </row>
    <row r="26" spans="2:4" ht="18" customHeight="1">
      <c r="B26" s="3" t="s">
        <v>118</v>
      </c>
      <c r="C26" s="3"/>
      <c r="D26" s="4">
        <f>D70</f>
        <v>13000</v>
      </c>
    </row>
    <row r="27" spans="2:4" ht="18" customHeight="1">
      <c r="B27" s="1" t="s">
        <v>119</v>
      </c>
      <c r="C27" s="1"/>
      <c r="D27" s="2">
        <f>SUM(D25:D26)</f>
        <v>3662500</v>
      </c>
    </row>
    <row r="28" spans="2:4" ht="18" customHeight="1">
      <c r="B28" s="3" t="s">
        <v>139</v>
      </c>
      <c r="C28" s="3"/>
      <c r="D28" s="4">
        <f>D80</f>
        <v>3112850</v>
      </c>
    </row>
    <row r="29" spans="2:4" ht="18" customHeight="1">
      <c r="B29" s="3" t="s">
        <v>120</v>
      </c>
      <c r="C29" s="3"/>
      <c r="D29" s="4">
        <f>D103</f>
        <v>328650</v>
      </c>
    </row>
    <row r="30" spans="2:4" ht="18" customHeight="1">
      <c r="B30" s="1" t="s">
        <v>140</v>
      </c>
      <c r="C30" s="1"/>
      <c r="D30" s="2">
        <f>SUM(D28:D29)</f>
        <v>3441500</v>
      </c>
    </row>
    <row r="31" spans="2:4" ht="18" customHeight="1">
      <c r="B31" s="3" t="s">
        <v>121</v>
      </c>
      <c r="C31" s="3"/>
      <c r="D31" s="4">
        <f>D27-D30</f>
        <v>221000</v>
      </c>
    </row>
    <row r="32" ht="25.5" customHeight="1"/>
    <row r="33" spans="2:4" ht="27" customHeight="1">
      <c r="B33" s="23" t="s">
        <v>141</v>
      </c>
      <c r="C33" s="24"/>
      <c r="D33" s="22" t="s">
        <v>340</v>
      </c>
    </row>
    <row r="34" spans="2:4" ht="18" customHeight="1">
      <c r="B34" s="25" t="s">
        <v>85</v>
      </c>
      <c r="C34" s="3"/>
      <c r="D34" s="4">
        <f>D116</f>
        <v>221000</v>
      </c>
    </row>
    <row r="35" spans="2:4" ht="18" customHeight="1">
      <c r="B35" s="1" t="s">
        <v>272</v>
      </c>
      <c r="C35" s="1"/>
      <c r="D35" s="2">
        <f>0-D34</f>
        <v>-221000</v>
      </c>
    </row>
    <row r="36" ht="28.5" customHeight="1"/>
    <row r="37" spans="2:4" ht="18" customHeight="1">
      <c r="B37" s="1" t="s">
        <v>143</v>
      </c>
      <c r="C37" s="1"/>
      <c r="D37" s="26">
        <f>D27</f>
        <v>3662500</v>
      </c>
    </row>
    <row r="38" spans="2:4" ht="18" customHeight="1">
      <c r="B38" s="1" t="s">
        <v>144</v>
      </c>
      <c r="C38" s="1"/>
      <c r="D38" s="26">
        <f>D30+D34</f>
        <v>3662500</v>
      </c>
    </row>
    <row r="39" spans="2:4" ht="18" customHeight="1">
      <c r="B39" s="3" t="s">
        <v>343</v>
      </c>
      <c r="C39" s="3"/>
      <c r="D39" s="50">
        <f>D37-D38</f>
        <v>0</v>
      </c>
    </row>
    <row r="40" ht="20.25" customHeight="1"/>
    <row r="41" spans="2:4" ht="18" customHeight="1">
      <c r="B41" s="55" t="s">
        <v>101</v>
      </c>
      <c r="C41" s="55"/>
      <c r="D41" s="55"/>
    </row>
    <row r="43" ht="15" customHeight="1">
      <c r="B43" s="16" t="s">
        <v>44</v>
      </c>
    </row>
    <row r="44" ht="15" customHeight="1">
      <c r="B44" s="16" t="s">
        <v>342</v>
      </c>
    </row>
    <row r="45" ht="20.25" customHeight="1"/>
    <row r="46" spans="2:3" ht="35.25" customHeight="1">
      <c r="B46" s="15" t="s">
        <v>83</v>
      </c>
      <c r="C46" s="15"/>
    </row>
    <row r="47" ht="32.25" customHeight="1">
      <c r="D47" s="21" t="s">
        <v>116</v>
      </c>
    </row>
    <row r="48" spans="2:4" ht="25.5" customHeight="1">
      <c r="B48" s="27" t="s">
        <v>115</v>
      </c>
      <c r="C48" s="28" t="s">
        <v>156</v>
      </c>
      <c r="D48" s="29" t="s">
        <v>340</v>
      </c>
    </row>
    <row r="49" spans="2:4" ht="24" customHeight="1">
      <c r="B49" s="30" t="s">
        <v>145</v>
      </c>
      <c r="C49" s="24" t="s">
        <v>146</v>
      </c>
      <c r="D49" s="26">
        <f>D50+D54+D57+D60+D64+D67</f>
        <v>3649500</v>
      </c>
    </row>
    <row r="50" spans="2:4" ht="21" customHeight="1">
      <c r="B50" s="5" t="s">
        <v>147</v>
      </c>
      <c r="C50" s="1" t="s">
        <v>122</v>
      </c>
      <c r="D50" s="2">
        <f>D51+D52+D53</f>
        <v>2090000</v>
      </c>
    </row>
    <row r="51" spans="2:4" s="20" customFormat="1" ht="18" customHeight="1">
      <c r="B51" s="40" t="s">
        <v>148</v>
      </c>
      <c r="C51" s="19" t="s">
        <v>297</v>
      </c>
      <c r="D51" s="39">
        <v>1400000</v>
      </c>
    </row>
    <row r="52" spans="2:4" s="20" customFormat="1" ht="18" customHeight="1">
      <c r="B52" s="40" t="s">
        <v>149</v>
      </c>
      <c r="C52" s="19" t="s">
        <v>298</v>
      </c>
      <c r="D52" s="39">
        <v>540000</v>
      </c>
    </row>
    <row r="53" spans="2:4" s="20" customFormat="1" ht="18" customHeight="1">
      <c r="B53" s="40" t="s">
        <v>150</v>
      </c>
      <c r="C53" s="19" t="s">
        <v>299</v>
      </c>
      <c r="D53" s="39">
        <v>150000</v>
      </c>
    </row>
    <row r="54" spans="2:4" ht="21" customHeight="1">
      <c r="B54" s="5" t="s">
        <v>151</v>
      </c>
      <c r="C54" s="1" t="s">
        <v>123</v>
      </c>
      <c r="D54" s="2">
        <f>D55+D56</f>
        <v>310000</v>
      </c>
    </row>
    <row r="55" spans="2:4" s="20" customFormat="1" ht="18" customHeight="1">
      <c r="B55" s="40" t="s">
        <v>152</v>
      </c>
      <c r="C55" s="19" t="s">
        <v>300</v>
      </c>
      <c r="D55" s="39">
        <v>310000</v>
      </c>
    </row>
    <row r="56" spans="2:4" s="20" customFormat="1" ht="18" customHeight="1">
      <c r="B56" s="40" t="s">
        <v>109</v>
      </c>
      <c r="C56" s="19" t="s">
        <v>301</v>
      </c>
      <c r="D56" s="39">
        <v>0</v>
      </c>
    </row>
    <row r="57" spans="2:4" ht="20.25" customHeight="1">
      <c r="B57" s="5" t="s">
        <v>153</v>
      </c>
      <c r="C57" s="1" t="s">
        <v>124</v>
      </c>
      <c r="D57" s="2">
        <f>D58+D59</f>
        <v>600000</v>
      </c>
    </row>
    <row r="58" spans="2:4" s="20" customFormat="1" ht="18" customHeight="1">
      <c r="B58" s="40" t="s">
        <v>154</v>
      </c>
      <c r="C58" s="19" t="s">
        <v>302</v>
      </c>
      <c r="D58" s="39">
        <v>50000</v>
      </c>
    </row>
    <row r="59" spans="2:4" s="20" customFormat="1" ht="18" customHeight="1">
      <c r="B59" s="40" t="s">
        <v>155</v>
      </c>
      <c r="C59" s="19" t="s">
        <v>303</v>
      </c>
      <c r="D59" s="39">
        <v>550000</v>
      </c>
    </row>
    <row r="60" spans="2:4" ht="21" customHeight="1">
      <c r="B60" s="31" t="s">
        <v>157</v>
      </c>
      <c r="C60" s="1" t="s">
        <v>125</v>
      </c>
      <c r="D60" s="2">
        <f>D61+D62+D63</f>
        <v>600000</v>
      </c>
    </row>
    <row r="61" spans="2:4" s="20" customFormat="1" ht="18" customHeight="1">
      <c r="B61" s="38" t="s">
        <v>158</v>
      </c>
      <c r="C61" s="19" t="s">
        <v>304</v>
      </c>
      <c r="D61" s="39">
        <v>90000</v>
      </c>
    </row>
    <row r="62" spans="2:4" s="20" customFormat="1" ht="18" customHeight="1">
      <c r="B62" s="38" t="s">
        <v>159</v>
      </c>
      <c r="C62" s="19" t="s">
        <v>305</v>
      </c>
      <c r="D62" s="39">
        <v>15000</v>
      </c>
    </row>
    <row r="63" spans="2:4" s="20" customFormat="1" ht="18" customHeight="1">
      <c r="B63" s="38" t="s">
        <v>198</v>
      </c>
      <c r="C63" s="19" t="s">
        <v>306</v>
      </c>
      <c r="D63" s="39">
        <v>495000</v>
      </c>
    </row>
    <row r="64" spans="2:4" ht="21" customHeight="1">
      <c r="B64" s="31" t="s">
        <v>160</v>
      </c>
      <c r="C64" s="1" t="s">
        <v>307</v>
      </c>
      <c r="D64" s="2">
        <f>D65+D66</f>
        <v>48000</v>
      </c>
    </row>
    <row r="65" spans="2:4" s="20" customFormat="1" ht="18" customHeight="1">
      <c r="B65" s="38" t="s">
        <v>161</v>
      </c>
      <c r="C65" s="19" t="s">
        <v>308</v>
      </c>
      <c r="D65" s="39">
        <v>48000</v>
      </c>
    </row>
    <row r="66" spans="2:4" s="20" customFormat="1" ht="18" customHeight="1">
      <c r="B66" s="38" t="s">
        <v>162</v>
      </c>
      <c r="C66" s="19" t="s">
        <v>309</v>
      </c>
      <c r="D66" s="39">
        <v>0</v>
      </c>
    </row>
    <row r="67" spans="2:4" ht="21" customHeight="1">
      <c r="B67" s="31" t="s">
        <v>199</v>
      </c>
      <c r="C67" s="1" t="s">
        <v>200</v>
      </c>
      <c r="D67" s="2">
        <f>D68+D69</f>
        <v>1500</v>
      </c>
    </row>
    <row r="68" spans="2:4" s="20" customFormat="1" ht="18" customHeight="1">
      <c r="B68" s="38" t="s">
        <v>201</v>
      </c>
      <c r="C68" s="19" t="s">
        <v>310</v>
      </c>
      <c r="D68" s="39"/>
    </row>
    <row r="69" spans="2:4" s="20" customFormat="1" ht="18" customHeight="1">
      <c r="B69" s="38" t="s">
        <v>265</v>
      </c>
      <c r="C69" s="19" t="s">
        <v>311</v>
      </c>
      <c r="D69" s="39">
        <v>1500</v>
      </c>
    </row>
    <row r="70" spans="2:4" ht="23.25" customHeight="1">
      <c r="B70" s="32" t="s">
        <v>163</v>
      </c>
      <c r="C70" s="24" t="s">
        <v>126</v>
      </c>
      <c r="D70" s="26">
        <f>D71+D73</f>
        <v>13000</v>
      </c>
    </row>
    <row r="71" spans="2:4" ht="21" customHeight="1">
      <c r="B71" s="31" t="s">
        <v>164</v>
      </c>
      <c r="C71" s="1" t="s">
        <v>288</v>
      </c>
      <c r="D71" s="2">
        <f>SUM(D72)</f>
        <v>8000</v>
      </c>
    </row>
    <row r="72" spans="2:4" s="20" customFormat="1" ht="18" customHeight="1">
      <c r="B72" s="38" t="s">
        <v>165</v>
      </c>
      <c r="C72" s="19" t="s">
        <v>312</v>
      </c>
      <c r="D72" s="39">
        <v>8000</v>
      </c>
    </row>
    <row r="73" spans="2:4" ht="21" customHeight="1">
      <c r="B73" s="31" t="s">
        <v>166</v>
      </c>
      <c r="C73" s="1" t="s">
        <v>289</v>
      </c>
      <c r="D73" s="2">
        <f>SUM(D74)</f>
        <v>5000</v>
      </c>
    </row>
    <row r="74" spans="2:4" s="20" customFormat="1" ht="18" customHeight="1">
      <c r="B74" s="38" t="s">
        <v>167</v>
      </c>
      <c r="C74" s="19" t="s">
        <v>313</v>
      </c>
      <c r="D74" s="39">
        <v>5000</v>
      </c>
    </row>
    <row r="75" spans="2:4" ht="22.5" customHeight="1">
      <c r="B75" s="3"/>
      <c r="C75" s="33" t="s">
        <v>127</v>
      </c>
      <c r="D75" s="26">
        <f>D49+D70</f>
        <v>3662500</v>
      </c>
    </row>
    <row r="76" spans="2:4" ht="22.5" customHeight="1">
      <c r="B76" s="14"/>
      <c r="C76" s="51"/>
      <c r="D76" s="52"/>
    </row>
    <row r="77" ht="31.5" customHeight="1">
      <c r="B77" s="12" t="s">
        <v>168</v>
      </c>
    </row>
    <row r="78" ht="20.25" customHeight="1"/>
    <row r="79" spans="2:4" ht="27" customHeight="1">
      <c r="B79" s="27" t="s">
        <v>115</v>
      </c>
      <c r="C79" s="28" t="s">
        <v>84</v>
      </c>
      <c r="D79" s="29" t="s">
        <v>340</v>
      </c>
    </row>
    <row r="80" spans="2:4" ht="24" customHeight="1">
      <c r="B80" s="32" t="s">
        <v>169</v>
      </c>
      <c r="C80" s="24" t="s">
        <v>175</v>
      </c>
      <c r="D80" s="26">
        <f>D81+D85+D91+D94+D96+D98</f>
        <v>3112850</v>
      </c>
    </row>
    <row r="81" spans="2:4" ht="21" customHeight="1">
      <c r="B81" s="31" t="s">
        <v>170</v>
      </c>
      <c r="C81" s="34" t="s">
        <v>128</v>
      </c>
      <c r="D81" s="2">
        <f>SUM(D82+D83+D84)</f>
        <v>1388400</v>
      </c>
    </row>
    <row r="82" spans="2:4" s="20" customFormat="1" ht="18" customHeight="1">
      <c r="B82" s="38" t="s">
        <v>171</v>
      </c>
      <c r="C82" s="19" t="s">
        <v>314</v>
      </c>
      <c r="D82" s="39">
        <f>'Pos.'!E11+'Pos.'!E310+'Pos.'!E322</f>
        <v>1195600</v>
      </c>
    </row>
    <row r="83" spans="2:4" s="20" customFormat="1" ht="18" customHeight="1">
      <c r="B83" s="38" t="s">
        <v>172</v>
      </c>
      <c r="C83" s="19" t="s">
        <v>315</v>
      </c>
      <c r="D83" s="39">
        <f>'Pos.'!E12+'Pos.'!E311+'Pos.'!E323</f>
        <v>8000</v>
      </c>
    </row>
    <row r="84" spans="2:4" s="20" customFormat="1" ht="18" customHeight="1">
      <c r="B84" s="38" t="s">
        <v>173</v>
      </c>
      <c r="C84" s="19" t="s">
        <v>316</v>
      </c>
      <c r="D84" s="39">
        <f>'Pos.'!E13+'Pos.'!E312+'Pos.'!E324</f>
        <v>184800</v>
      </c>
    </row>
    <row r="85" spans="2:4" ht="21" customHeight="1">
      <c r="B85" s="6">
        <v>32</v>
      </c>
      <c r="C85" s="1" t="s">
        <v>129</v>
      </c>
      <c r="D85" s="2">
        <f>SUM(D86:D90)</f>
        <v>1071650</v>
      </c>
    </row>
    <row r="86" spans="2:4" s="20" customFormat="1" ht="18" customHeight="1">
      <c r="B86" s="41">
        <v>321</v>
      </c>
      <c r="C86" s="19" t="s">
        <v>317</v>
      </c>
      <c r="D86" s="39">
        <f>'Pos.'!E15+'Pos.'!E314+'Pos.'!E326</f>
        <v>74450</v>
      </c>
    </row>
    <row r="87" spans="2:4" s="20" customFormat="1" ht="18" customHeight="1">
      <c r="B87" s="41">
        <v>322</v>
      </c>
      <c r="C87" s="19" t="s">
        <v>318</v>
      </c>
      <c r="D87" s="39">
        <f>'Pos.'!E16+'Pos.'!E28+'Pos.'!E81+'Pos.'!E96+'Pos.'!E145+'Pos.'!E159+'Pos.'!E180+'Pos.'!E203+'Pos.'!E213+'Pos.'!E233+'Pos.'!E242+'Pos.'!E315+'Pos.'!E327</f>
        <v>207500</v>
      </c>
    </row>
    <row r="88" spans="2:4" s="20" customFormat="1" ht="18" customHeight="1">
      <c r="B88" s="41">
        <v>323</v>
      </c>
      <c r="C88" s="19" t="s">
        <v>319</v>
      </c>
      <c r="D88" s="39">
        <f>'Pos.'!E17+'Pos.'!E22+'Pos.'!E29+'Pos.'!E34+'Pos.'!E82+'Pos.'!E97+'Pos.'!E114+'Pos.'!E120+'Pos.'!E127+'Pos.'!E146+'Pos.'!E160+'Pos.'!E181+'Pos.'!E185+'Pos.'!E204+'Pos.'!E214+'Pos.'!E219+'Pos.'!E234+'Pos.'!E328</f>
        <v>700800</v>
      </c>
    </row>
    <row r="89" spans="2:4" s="20" customFormat="1" ht="18" customHeight="1">
      <c r="B89" s="41" t="s">
        <v>266</v>
      </c>
      <c r="C89" s="19" t="s">
        <v>320</v>
      </c>
      <c r="D89" s="39">
        <f>'Pos.'!E23</f>
        <v>10000</v>
      </c>
    </row>
    <row r="90" spans="2:4" s="20" customFormat="1" ht="18" customHeight="1">
      <c r="B90" s="41">
        <v>329</v>
      </c>
      <c r="C90" s="19" t="s">
        <v>321</v>
      </c>
      <c r="D90" s="39">
        <f>'Pos.'!E18+'Pos.'!E24+'Pos.'!E30+'Pos.'!E35+'Pos.'!E63+'Pos.'!E70+'Pos.'!E76+'Pos.'!E186+'Pos.'!E215+'Pos.'!E220+'Pos.'!E316+'Pos.'!E329</f>
        <v>78900</v>
      </c>
    </row>
    <row r="91" spans="2:4" ht="21" customHeight="1">
      <c r="B91" s="6">
        <v>34</v>
      </c>
      <c r="C91" s="1" t="s">
        <v>130</v>
      </c>
      <c r="D91" s="2">
        <f>D92+D93</f>
        <v>26400</v>
      </c>
    </row>
    <row r="92" spans="2:4" s="20" customFormat="1" ht="18" customHeight="1">
      <c r="B92" s="41">
        <v>342</v>
      </c>
      <c r="C92" s="19" t="s">
        <v>322</v>
      </c>
      <c r="D92" s="39">
        <f>'Pos.'!E47</f>
        <v>14000</v>
      </c>
    </row>
    <row r="93" spans="2:4" s="20" customFormat="1" ht="18" customHeight="1">
      <c r="B93" s="41">
        <v>343</v>
      </c>
      <c r="C93" s="19" t="s">
        <v>323</v>
      </c>
      <c r="D93" s="39">
        <f>'Pos.'!E58</f>
        <v>12400</v>
      </c>
    </row>
    <row r="94" spans="2:4" ht="21" customHeight="1">
      <c r="B94" s="6">
        <v>35</v>
      </c>
      <c r="C94" s="1" t="s">
        <v>131</v>
      </c>
      <c r="D94" s="2">
        <f>D95</f>
        <v>0</v>
      </c>
    </row>
    <row r="95" spans="2:4" s="20" customFormat="1" ht="18" customHeight="1">
      <c r="B95" s="41">
        <v>352</v>
      </c>
      <c r="C95" s="19" t="s">
        <v>324</v>
      </c>
      <c r="D95" s="39">
        <f>'Pos.'!E87+'Pos.'!E91</f>
        <v>0</v>
      </c>
    </row>
    <row r="96" spans="2:4" ht="21" customHeight="1">
      <c r="B96" s="6">
        <v>37</v>
      </c>
      <c r="C96" s="1" t="s">
        <v>132</v>
      </c>
      <c r="D96" s="2">
        <f>D97</f>
        <v>146000</v>
      </c>
    </row>
    <row r="97" spans="2:4" s="20" customFormat="1" ht="18" customHeight="1">
      <c r="B97" s="41">
        <v>372</v>
      </c>
      <c r="C97" s="19" t="s">
        <v>325</v>
      </c>
      <c r="D97" s="39">
        <f>'Pos.'!E280+'Pos.'!E284+'Pos.'!E292</f>
        <v>146000</v>
      </c>
    </row>
    <row r="98" spans="2:4" ht="21" customHeight="1">
      <c r="B98" s="6">
        <v>38</v>
      </c>
      <c r="C98" s="1" t="s">
        <v>273</v>
      </c>
      <c r="D98" s="2">
        <f>D99+D100+D101+D102</f>
        <v>480400</v>
      </c>
    </row>
    <row r="99" spans="2:4" s="20" customFormat="1" ht="18" customHeight="1">
      <c r="B99" s="41">
        <v>381</v>
      </c>
      <c r="C99" s="19" t="s">
        <v>326</v>
      </c>
      <c r="D99" s="39">
        <f>'Pos.'!E65+'Pos.'!E72+'Pos.'!E193+'Pos.'!E208+'Pos.'!E224+'Pos.'!E228+'Pos.'!E254+'Pos.'!E259+'Pos.'!E265+'Pos.'!E270+'Pos.'!E288+'Pos.'!E300</f>
        <v>415000</v>
      </c>
    </row>
    <row r="100" spans="2:4" s="20" customFormat="1" ht="18" customHeight="1">
      <c r="B100" s="41">
        <v>382</v>
      </c>
      <c r="C100" s="19" t="s">
        <v>327</v>
      </c>
      <c r="D100" s="39">
        <f>'Pos.'!E66+'Pos.'!E194+'Pos.'!E229+'Pos.'!E260+'Pos.'!E266+'Pos.'!E271</f>
        <v>62000</v>
      </c>
    </row>
    <row r="101" spans="2:4" s="20" customFormat="1" ht="18" customHeight="1">
      <c r="B101" s="41">
        <v>385</v>
      </c>
      <c r="C101" s="19" t="s">
        <v>328</v>
      </c>
      <c r="D101" s="39">
        <f>'Pos.'!E37</f>
        <v>3400</v>
      </c>
    </row>
    <row r="102" spans="2:4" s="20" customFormat="1" ht="18" customHeight="1">
      <c r="B102" s="41">
        <v>386</v>
      </c>
      <c r="C102" s="19" t="s">
        <v>329</v>
      </c>
      <c r="D102" s="39">
        <f>'Pos.'!E116+'Pos.'!E122+'Pos.'!E140+'Pos.'!E162+'Pos.'!E188</f>
        <v>0</v>
      </c>
    </row>
    <row r="103" spans="2:4" ht="30" customHeight="1">
      <c r="B103" s="35">
        <v>4</v>
      </c>
      <c r="C103" s="24" t="s">
        <v>133</v>
      </c>
      <c r="D103" s="26">
        <f>D104+D106+D111</f>
        <v>328650</v>
      </c>
    </row>
    <row r="104" spans="2:4" ht="21" customHeight="1">
      <c r="B104" s="6">
        <v>41</v>
      </c>
      <c r="C104" s="1" t="s">
        <v>274</v>
      </c>
      <c r="D104" s="2">
        <f>D105</f>
        <v>0</v>
      </c>
    </row>
    <row r="105" spans="2:4" s="20" customFormat="1" ht="18" customHeight="1">
      <c r="B105" s="41">
        <v>411</v>
      </c>
      <c r="C105" s="19" t="s">
        <v>330</v>
      </c>
      <c r="D105" s="39">
        <f>'Pos.'!E105+'Pos.'!E135+'Pos.'!E171</f>
        <v>0</v>
      </c>
    </row>
    <row r="106" spans="2:4" ht="21" customHeight="1">
      <c r="B106" s="6">
        <v>42</v>
      </c>
      <c r="C106" s="1" t="s">
        <v>275</v>
      </c>
      <c r="D106" s="2">
        <f>D107+D108+D109+D110</f>
        <v>78650</v>
      </c>
    </row>
    <row r="107" spans="2:4" s="20" customFormat="1" ht="18" customHeight="1">
      <c r="B107" s="41">
        <v>421</v>
      </c>
      <c r="C107" s="19" t="s">
        <v>331</v>
      </c>
      <c r="D107" s="39">
        <f>'Pos.'!E109+'Pos.'!E154+'Pos.'!E166+'Pos.'!E175+'Pos.'!E275+'Pos.'!E304</f>
        <v>77500</v>
      </c>
    </row>
    <row r="108" spans="2:4" s="20" customFormat="1" ht="18" customHeight="1">
      <c r="B108" s="41">
        <v>422</v>
      </c>
      <c r="C108" s="19" t="s">
        <v>332</v>
      </c>
      <c r="D108" s="39">
        <f>'Pos.'!E41+'Pos.'!E245+'Pos.'!E333</f>
        <v>0</v>
      </c>
    </row>
    <row r="109" spans="2:4" s="20" customFormat="1" ht="18" customHeight="1">
      <c r="B109" s="41">
        <v>424</v>
      </c>
      <c r="C109" s="19" t="s">
        <v>333</v>
      </c>
      <c r="D109" s="39">
        <f>'Pos.'!E334</f>
        <v>1150</v>
      </c>
    </row>
    <row r="110" spans="2:4" s="20" customFormat="1" ht="18" customHeight="1">
      <c r="B110" s="41">
        <v>426</v>
      </c>
      <c r="C110" s="19" t="s">
        <v>334</v>
      </c>
      <c r="D110" s="39">
        <f>'Pos.'!E42+'Pos.'!E131</f>
        <v>0</v>
      </c>
    </row>
    <row r="111" spans="2:4" ht="21" customHeight="1">
      <c r="B111" s="6" t="s">
        <v>45</v>
      </c>
      <c r="C111" s="1" t="s">
        <v>46</v>
      </c>
      <c r="D111" s="2">
        <f>D112</f>
        <v>250000</v>
      </c>
    </row>
    <row r="112" spans="2:4" s="20" customFormat="1" ht="18" customHeight="1">
      <c r="B112" s="41" t="s">
        <v>47</v>
      </c>
      <c r="C112" s="19" t="s">
        <v>335</v>
      </c>
      <c r="D112" s="39">
        <f>'Pos.'!E238</f>
        <v>250000</v>
      </c>
    </row>
    <row r="113" spans="2:4" ht="24" customHeight="1">
      <c r="B113" s="7"/>
      <c r="C113" s="24" t="s">
        <v>134</v>
      </c>
      <c r="D113" s="26">
        <f>D80+D103</f>
        <v>3441500</v>
      </c>
    </row>
    <row r="114" ht="22.5" customHeight="1"/>
    <row r="115" spans="2:4" ht="27" customHeight="1">
      <c r="B115" s="27" t="s">
        <v>115</v>
      </c>
      <c r="C115" s="28" t="s">
        <v>84</v>
      </c>
      <c r="D115" s="29" t="s">
        <v>340</v>
      </c>
    </row>
    <row r="116" spans="2:4" ht="24" customHeight="1">
      <c r="B116" s="35">
        <v>5</v>
      </c>
      <c r="C116" s="24" t="s">
        <v>182</v>
      </c>
      <c r="D116" s="26">
        <f>D117</f>
        <v>221000</v>
      </c>
    </row>
    <row r="117" spans="2:4" ht="21" customHeight="1">
      <c r="B117" s="6">
        <v>54</v>
      </c>
      <c r="C117" s="1" t="s">
        <v>135</v>
      </c>
      <c r="D117" s="2">
        <f>D118</f>
        <v>221000</v>
      </c>
    </row>
    <row r="118" spans="2:4" s="20" customFormat="1" ht="18" customHeight="1">
      <c r="B118" s="41" t="s">
        <v>176</v>
      </c>
      <c r="C118" s="19" t="s">
        <v>336</v>
      </c>
      <c r="D118" s="39">
        <f>'Pos.'!E54</f>
        <v>221000</v>
      </c>
    </row>
    <row r="119" spans="2:4" ht="27" customHeight="1">
      <c r="B119" s="3"/>
      <c r="C119" s="24" t="s">
        <v>136</v>
      </c>
      <c r="D119" s="26">
        <f>D113+D116</f>
        <v>3662500</v>
      </c>
    </row>
    <row r="120" spans="2:4" ht="28.5" customHeight="1">
      <c r="B120" s="36"/>
      <c r="C120" s="36"/>
      <c r="D120" s="36"/>
    </row>
    <row r="121" spans="2:4" ht="29.25" customHeight="1">
      <c r="B121" s="36"/>
      <c r="C121" s="36"/>
      <c r="D121" s="36"/>
    </row>
    <row r="122" spans="2:4" ht="54.75" customHeight="1">
      <c r="B122" s="36"/>
      <c r="C122" s="36"/>
      <c r="D122" s="36"/>
    </row>
    <row r="123" spans="2:4" ht="24" customHeight="1">
      <c r="B123" s="12" t="s">
        <v>137</v>
      </c>
      <c r="C123" s="37"/>
      <c r="D123" s="36"/>
    </row>
    <row r="124" spans="2:4" ht="24.75" customHeight="1">
      <c r="B124" s="36"/>
      <c r="C124" s="36"/>
      <c r="D124" s="36"/>
    </row>
    <row r="125" spans="2:4" ht="20.25" customHeight="1">
      <c r="B125" s="55" t="s">
        <v>103</v>
      </c>
      <c r="C125" s="55"/>
      <c r="D125" s="55"/>
    </row>
    <row r="126" ht="18.75" customHeight="1"/>
    <row r="127" ht="12">
      <c r="B127" s="16" t="s">
        <v>347</v>
      </c>
    </row>
    <row r="128" ht="12">
      <c r="B128" s="16" t="s">
        <v>346</v>
      </c>
    </row>
    <row r="129" ht="12">
      <c r="B129" s="16" t="s">
        <v>295</v>
      </c>
    </row>
    <row r="130" spans="2:4" ht="12" customHeight="1">
      <c r="B130" s="36"/>
      <c r="C130" s="36"/>
      <c r="D130" s="36"/>
    </row>
    <row r="131" spans="2:4" ht="33.75" customHeight="1">
      <c r="B131" s="36"/>
      <c r="C131" s="36"/>
      <c r="D131" s="36"/>
    </row>
    <row r="132" spans="2:4" ht="42" customHeight="1">
      <c r="B132" s="36"/>
      <c r="C132" s="36"/>
      <c r="D132" s="36"/>
    </row>
    <row r="133" spans="2:4" ht="42" customHeight="1">
      <c r="B133" s="36"/>
      <c r="C133" s="36"/>
      <c r="D133" s="36"/>
    </row>
    <row r="134" spans="2:4" ht="42" customHeight="1">
      <c r="B134" s="36"/>
      <c r="C134" s="36"/>
      <c r="D134" s="36"/>
    </row>
    <row r="135" spans="2:4" ht="42" customHeight="1">
      <c r="B135" s="36"/>
      <c r="C135" s="36"/>
      <c r="D135" s="36"/>
    </row>
    <row r="136" ht="42" customHeight="1"/>
    <row r="137" ht="50.25" customHeight="1"/>
    <row r="138" ht="51.75" customHeight="1"/>
    <row r="139" ht="30" customHeight="1">
      <c r="B139" s="12" t="s">
        <v>102</v>
      </c>
    </row>
    <row r="140" ht="32.25" customHeight="1"/>
    <row r="142" spans="2:4" ht="20.25" customHeight="1">
      <c r="B142" s="55" t="s">
        <v>114</v>
      </c>
      <c r="C142" s="55"/>
      <c r="D142" s="55"/>
    </row>
    <row r="143" ht="18" customHeight="1"/>
    <row r="144" ht="12">
      <c r="B144" s="16" t="s">
        <v>351</v>
      </c>
    </row>
    <row r="145" ht="12.75" customHeight="1"/>
    <row r="147" ht="18.75" customHeight="1"/>
    <row r="149" spans="2:4" ht="12">
      <c r="B149" s="55" t="s">
        <v>104</v>
      </c>
      <c r="C149" s="55"/>
      <c r="D149" s="55"/>
    </row>
    <row r="150" spans="2:4" ht="12">
      <c r="B150" s="55" t="s">
        <v>105</v>
      </c>
      <c r="C150" s="55"/>
      <c r="D150" s="55"/>
    </row>
    <row r="151" spans="2:4" ht="12">
      <c r="B151" s="58" t="s">
        <v>106</v>
      </c>
      <c r="C151" s="58"/>
      <c r="D151" s="58"/>
    </row>
    <row r="152" spans="2:4" ht="12">
      <c r="B152" s="58" t="s">
        <v>352</v>
      </c>
      <c r="C152" s="58"/>
      <c r="D152" s="58"/>
    </row>
    <row r="153" ht="12">
      <c r="C153" s="53" t="s">
        <v>353</v>
      </c>
    </row>
    <row r="155" ht="15" customHeight="1">
      <c r="B155" s="16" t="s">
        <v>356</v>
      </c>
    </row>
    <row r="156" ht="15.75" customHeight="1">
      <c r="B156" s="16" t="s">
        <v>359</v>
      </c>
    </row>
    <row r="158" ht="16.5" customHeight="1">
      <c r="B158" s="16" t="s">
        <v>350</v>
      </c>
    </row>
    <row r="159" ht="23.25" customHeight="1"/>
    <row r="160" ht="23.25" customHeight="1"/>
    <row r="161" ht="12.75" customHeight="1">
      <c r="D161" s="18"/>
    </row>
    <row r="162" ht="15.75" customHeight="1">
      <c r="D162" s="18"/>
    </row>
    <row r="163" spans="3:4" ht="21.75" customHeight="1">
      <c r="C163" s="61" t="s">
        <v>354</v>
      </c>
      <c r="D163" s="61"/>
    </row>
    <row r="164" spans="3:4" ht="15.75" customHeight="1">
      <c r="C164" s="55" t="s">
        <v>355</v>
      </c>
      <c r="D164" s="55"/>
    </row>
    <row r="165" spans="3:4" ht="33.75" customHeight="1">
      <c r="C165" s="56" t="s">
        <v>337</v>
      </c>
      <c r="D165" s="56"/>
    </row>
    <row r="166" spans="3:4" ht="12">
      <c r="C166" s="55" t="s">
        <v>348</v>
      </c>
      <c r="D166" s="55"/>
    </row>
  </sheetData>
  <sheetProtection/>
  <mergeCells count="18">
    <mergeCell ref="C163:D163"/>
    <mergeCell ref="B19:D19"/>
    <mergeCell ref="B8:D8"/>
    <mergeCell ref="B9:D9"/>
    <mergeCell ref="B149:D149"/>
    <mergeCell ref="B150:D150"/>
    <mergeCell ref="B14:D14"/>
    <mergeCell ref="B142:D142"/>
    <mergeCell ref="C166:D166"/>
    <mergeCell ref="C164:D164"/>
    <mergeCell ref="C165:D165"/>
    <mergeCell ref="B7:D7"/>
    <mergeCell ref="B151:D151"/>
    <mergeCell ref="B125:D125"/>
    <mergeCell ref="B10:D10"/>
    <mergeCell ref="B24:C24"/>
    <mergeCell ref="B41:D41"/>
    <mergeCell ref="B152:D152"/>
  </mergeCells>
  <printOptions/>
  <pageMargins left="0.7480314960629921" right="0.7480314960629921" top="0.9055118110236221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35"/>
  <sheetViews>
    <sheetView zoomScale="84" zoomScaleNormal="84" zoomScaleSheetLayoutView="50" zoomScalePageLayoutView="0" workbookViewId="0" topLeftCell="A328">
      <selection activeCell="E24" sqref="E24"/>
    </sheetView>
  </sheetViews>
  <sheetFormatPr defaultColWidth="9.140625" defaultRowHeight="12.75"/>
  <cols>
    <col min="1" max="1" width="8.57421875" style="36" customWidth="1"/>
    <col min="2" max="3" width="9.7109375" style="36" customWidth="1"/>
    <col min="4" max="4" width="56.57421875" style="36" customWidth="1"/>
    <col min="5" max="5" width="16.7109375" style="36" customWidth="1"/>
    <col min="6" max="16384" width="9.140625" style="36" customWidth="1"/>
  </cols>
  <sheetData>
    <row r="1" ht="15" customHeight="1"/>
    <row r="2" spans="2:5" ht="17.25" customHeight="1">
      <c r="B2" s="65" t="s">
        <v>94</v>
      </c>
      <c r="C2" s="66" t="s">
        <v>177</v>
      </c>
      <c r="D2" s="66" t="s">
        <v>100</v>
      </c>
      <c r="E2" s="63" t="s">
        <v>341</v>
      </c>
    </row>
    <row r="3" spans="2:5" ht="19.5" customHeight="1">
      <c r="B3" s="66"/>
      <c r="C3" s="66"/>
      <c r="D3" s="66"/>
      <c r="E3" s="64"/>
    </row>
    <row r="4" spans="2:5" ht="12.75">
      <c r="B4" s="13">
        <v>1</v>
      </c>
      <c r="C4" s="13">
        <v>2</v>
      </c>
      <c r="D4" s="13">
        <v>3</v>
      </c>
      <c r="E4" s="13">
        <v>4</v>
      </c>
    </row>
    <row r="5" spans="2:5" ht="47.25" customHeight="1">
      <c r="B5" s="90" t="s">
        <v>271</v>
      </c>
      <c r="C5" s="90"/>
      <c r="D5" s="90"/>
      <c r="E5" s="42">
        <f>E6+E305+E317</f>
        <v>3662500</v>
      </c>
    </row>
    <row r="6" spans="2:5" ht="36" customHeight="1">
      <c r="B6" s="3"/>
      <c r="C6" s="91" t="s">
        <v>262</v>
      </c>
      <c r="D6" s="91"/>
      <c r="E6" s="43">
        <f>E7+E43+E59+E77+E83+E92+E110+E123+E136+E141+E155+E167+E176+E189+E199+E209+E250+E255+E261+E276</f>
        <v>2989200</v>
      </c>
    </row>
    <row r="7" spans="2:5" ht="30" customHeight="1">
      <c r="B7" s="3"/>
      <c r="C7" s="82" t="s">
        <v>183</v>
      </c>
      <c r="D7" s="82"/>
      <c r="E7" s="26">
        <f>E8+E19+E25+E31+E38</f>
        <v>1125900</v>
      </c>
    </row>
    <row r="8" spans="2:5" ht="25.5" customHeight="1">
      <c r="B8" s="6" t="s">
        <v>17</v>
      </c>
      <c r="C8" s="89" t="s">
        <v>203</v>
      </c>
      <c r="D8" s="89"/>
      <c r="E8" s="9">
        <f>E9</f>
        <v>939000</v>
      </c>
    </row>
    <row r="9" spans="2:5" ht="21" customHeight="1">
      <c r="B9" s="7"/>
      <c r="C9" s="7">
        <v>3</v>
      </c>
      <c r="D9" s="44" t="s">
        <v>10</v>
      </c>
      <c r="E9" s="4">
        <f>E10+E14</f>
        <v>939000</v>
      </c>
    </row>
    <row r="10" spans="2:5" ht="18" customHeight="1">
      <c r="B10" s="7"/>
      <c r="C10" s="7">
        <v>31</v>
      </c>
      <c r="D10" s="44" t="s">
        <v>48</v>
      </c>
      <c r="E10" s="4">
        <f>E11+E12+E13</f>
        <v>746000</v>
      </c>
    </row>
    <row r="11" spans="2:5" ht="15.75" customHeight="1">
      <c r="B11" s="7"/>
      <c r="C11" s="7">
        <v>311</v>
      </c>
      <c r="D11" s="46" t="s">
        <v>269</v>
      </c>
      <c r="E11" s="4">
        <v>638000</v>
      </c>
    </row>
    <row r="12" spans="2:5" ht="15.75" customHeight="1">
      <c r="B12" s="7"/>
      <c r="C12" s="7">
        <v>312</v>
      </c>
      <c r="D12" s="46" t="s">
        <v>49</v>
      </c>
      <c r="E12" s="4">
        <v>8000</v>
      </c>
    </row>
    <row r="13" spans="2:5" ht="15.75" customHeight="1">
      <c r="B13" s="7"/>
      <c r="C13" s="7">
        <v>313</v>
      </c>
      <c r="D13" s="46" t="s">
        <v>50</v>
      </c>
      <c r="E13" s="4">
        <v>100000</v>
      </c>
    </row>
    <row r="14" spans="2:5" ht="18" customHeight="1">
      <c r="B14" s="7"/>
      <c r="C14" s="7">
        <v>32</v>
      </c>
      <c r="D14" s="44" t="s">
        <v>51</v>
      </c>
      <c r="E14" s="4">
        <f>E15+E16+E17+E18</f>
        <v>193000</v>
      </c>
    </row>
    <row r="15" spans="2:5" ht="15.75" customHeight="1">
      <c r="B15" s="7"/>
      <c r="C15" s="7">
        <v>321</v>
      </c>
      <c r="D15" s="46" t="s">
        <v>52</v>
      </c>
      <c r="E15" s="4">
        <v>50000</v>
      </c>
    </row>
    <row r="16" spans="2:5" ht="15.75" customHeight="1">
      <c r="B16" s="7"/>
      <c r="C16" s="7">
        <v>322</v>
      </c>
      <c r="D16" s="46" t="s">
        <v>53</v>
      </c>
      <c r="E16" s="4">
        <v>61000</v>
      </c>
    </row>
    <row r="17" spans="2:5" ht="15.75" customHeight="1">
      <c r="B17" s="7"/>
      <c r="C17" s="7">
        <v>323</v>
      </c>
      <c r="D17" s="46" t="s">
        <v>54</v>
      </c>
      <c r="E17" s="4">
        <v>67000</v>
      </c>
    </row>
    <row r="18" spans="2:5" ht="15.75" customHeight="1">
      <c r="B18" s="7"/>
      <c r="C18" s="7" t="s">
        <v>202</v>
      </c>
      <c r="D18" s="46" t="s">
        <v>174</v>
      </c>
      <c r="E18" s="4">
        <v>15000</v>
      </c>
    </row>
    <row r="19" spans="2:5" ht="28.5" customHeight="1">
      <c r="B19" s="6" t="s">
        <v>17</v>
      </c>
      <c r="C19" s="83" t="s">
        <v>204</v>
      </c>
      <c r="D19" s="84"/>
      <c r="E19" s="9">
        <f>E20</f>
        <v>40500</v>
      </c>
    </row>
    <row r="20" spans="2:5" ht="21" customHeight="1">
      <c r="B20" s="8"/>
      <c r="C20" s="7">
        <v>3</v>
      </c>
      <c r="D20" s="44" t="s">
        <v>10</v>
      </c>
      <c r="E20" s="4">
        <f>E21</f>
        <v>40500</v>
      </c>
    </row>
    <row r="21" spans="2:5" ht="18" customHeight="1">
      <c r="B21" s="8"/>
      <c r="C21" s="7">
        <v>32</v>
      </c>
      <c r="D21" s="44" t="s">
        <v>56</v>
      </c>
      <c r="E21" s="4">
        <f>E22+E23+E24</f>
        <v>40500</v>
      </c>
    </row>
    <row r="22" spans="2:5" ht="15.75" customHeight="1">
      <c r="B22" s="7"/>
      <c r="C22" s="7">
        <v>323</v>
      </c>
      <c r="D22" s="46" t="s">
        <v>54</v>
      </c>
      <c r="E22" s="4">
        <v>0</v>
      </c>
    </row>
    <row r="23" spans="2:5" ht="15.75" customHeight="1">
      <c r="B23" s="8"/>
      <c r="C23" s="7" t="s">
        <v>266</v>
      </c>
      <c r="D23" s="46" t="s">
        <v>267</v>
      </c>
      <c r="E23" s="4">
        <v>10000</v>
      </c>
    </row>
    <row r="24" spans="2:5" ht="15.75" customHeight="1">
      <c r="B24" s="8"/>
      <c r="C24" s="7">
        <v>329</v>
      </c>
      <c r="D24" s="46" t="s">
        <v>55</v>
      </c>
      <c r="E24" s="4">
        <v>30500</v>
      </c>
    </row>
    <row r="25" spans="2:5" ht="30.75" customHeight="1">
      <c r="B25" s="31" t="s">
        <v>18</v>
      </c>
      <c r="C25" s="85" t="s">
        <v>205</v>
      </c>
      <c r="D25" s="86"/>
      <c r="E25" s="2">
        <f>E26</f>
        <v>20000</v>
      </c>
    </row>
    <row r="26" spans="2:5" ht="21" customHeight="1">
      <c r="B26" s="8"/>
      <c r="C26" s="7">
        <v>3</v>
      </c>
      <c r="D26" s="3" t="s">
        <v>57</v>
      </c>
      <c r="E26" s="4">
        <f>E27</f>
        <v>20000</v>
      </c>
    </row>
    <row r="27" spans="2:5" ht="18" customHeight="1">
      <c r="B27" s="8"/>
      <c r="C27" s="7">
        <v>32</v>
      </c>
      <c r="D27" s="3" t="s">
        <v>62</v>
      </c>
      <c r="E27" s="4">
        <f>E28+E29+E30</f>
        <v>20000</v>
      </c>
    </row>
    <row r="28" spans="2:5" ht="15.75" customHeight="1">
      <c r="B28" s="8"/>
      <c r="C28" s="7">
        <v>322</v>
      </c>
      <c r="D28" s="47" t="s">
        <v>65</v>
      </c>
      <c r="E28" s="4">
        <v>0</v>
      </c>
    </row>
    <row r="29" spans="2:5" ht="15.75" customHeight="1">
      <c r="B29" s="8"/>
      <c r="C29" s="7">
        <v>323</v>
      </c>
      <c r="D29" s="47" t="s">
        <v>66</v>
      </c>
      <c r="E29" s="4">
        <v>10000</v>
      </c>
    </row>
    <row r="30" spans="2:5" ht="15.75" customHeight="1">
      <c r="B30" s="8"/>
      <c r="C30" s="7">
        <v>329</v>
      </c>
      <c r="D30" s="47" t="s">
        <v>97</v>
      </c>
      <c r="E30" s="4">
        <v>10000</v>
      </c>
    </row>
    <row r="31" spans="2:5" ht="24" customHeight="1">
      <c r="B31" s="31" t="s">
        <v>18</v>
      </c>
      <c r="C31" s="87" t="s">
        <v>206</v>
      </c>
      <c r="D31" s="88"/>
      <c r="E31" s="2">
        <f>E32</f>
        <v>126400</v>
      </c>
    </row>
    <row r="32" spans="2:5" ht="21" customHeight="1">
      <c r="B32" s="8"/>
      <c r="C32" s="7">
        <v>3</v>
      </c>
      <c r="D32" s="3" t="s">
        <v>178</v>
      </c>
      <c r="E32" s="4">
        <f>E33+E36</f>
        <v>126400</v>
      </c>
    </row>
    <row r="33" spans="2:5" ht="18" customHeight="1">
      <c r="B33" s="8"/>
      <c r="C33" s="7">
        <v>32</v>
      </c>
      <c r="D33" s="3" t="s">
        <v>179</v>
      </c>
      <c r="E33" s="4">
        <f>E34+E35</f>
        <v>123000</v>
      </c>
    </row>
    <row r="34" spans="2:5" ht="15.75" customHeight="1">
      <c r="B34" s="8"/>
      <c r="C34" s="7">
        <v>323</v>
      </c>
      <c r="D34" s="47" t="s">
        <v>0</v>
      </c>
      <c r="E34" s="4">
        <v>100000</v>
      </c>
    </row>
    <row r="35" spans="2:5" ht="15" customHeight="1">
      <c r="B35" s="8"/>
      <c r="C35" s="7">
        <v>329</v>
      </c>
      <c r="D35" s="47" t="s">
        <v>1</v>
      </c>
      <c r="E35" s="4">
        <v>23000</v>
      </c>
    </row>
    <row r="36" spans="2:5" ht="18" customHeight="1">
      <c r="B36" s="8"/>
      <c r="C36" s="7">
        <v>38</v>
      </c>
      <c r="D36" s="3" t="s">
        <v>2</v>
      </c>
      <c r="E36" s="4">
        <f>E37</f>
        <v>3400</v>
      </c>
    </row>
    <row r="37" spans="2:5" ht="15.75" customHeight="1">
      <c r="B37" s="8"/>
      <c r="C37" s="7">
        <v>385</v>
      </c>
      <c r="D37" s="47" t="s">
        <v>3</v>
      </c>
      <c r="E37" s="4">
        <v>3400</v>
      </c>
    </row>
    <row r="38" spans="2:5" ht="24" customHeight="1">
      <c r="B38" s="31" t="s">
        <v>19</v>
      </c>
      <c r="C38" s="87" t="s">
        <v>207</v>
      </c>
      <c r="D38" s="88"/>
      <c r="E38" s="2">
        <f>E39</f>
        <v>0</v>
      </c>
    </row>
    <row r="39" spans="2:5" ht="21" customHeight="1">
      <c r="B39" s="8"/>
      <c r="C39" s="7">
        <v>4</v>
      </c>
      <c r="D39" s="3" t="s">
        <v>4</v>
      </c>
      <c r="E39" s="4">
        <f>E40</f>
        <v>0</v>
      </c>
    </row>
    <row r="40" spans="2:5" ht="18" customHeight="1">
      <c r="B40" s="8"/>
      <c r="C40" s="7">
        <v>42</v>
      </c>
      <c r="D40" s="3" t="s">
        <v>5</v>
      </c>
      <c r="E40" s="4">
        <f>E41+E42</f>
        <v>0</v>
      </c>
    </row>
    <row r="41" spans="2:5" ht="15.75" customHeight="1">
      <c r="B41" s="8"/>
      <c r="C41" s="7">
        <v>422</v>
      </c>
      <c r="D41" s="47" t="s">
        <v>6</v>
      </c>
      <c r="E41" s="4">
        <v>0</v>
      </c>
    </row>
    <row r="42" spans="2:5" ht="15.75" customHeight="1">
      <c r="B42" s="8"/>
      <c r="C42" s="7">
        <v>426</v>
      </c>
      <c r="D42" s="47" t="s">
        <v>7</v>
      </c>
      <c r="E42" s="4">
        <v>0</v>
      </c>
    </row>
    <row r="43" spans="2:5" ht="26.25" customHeight="1">
      <c r="B43" s="8"/>
      <c r="C43" s="71" t="s">
        <v>184</v>
      </c>
      <c r="D43" s="72"/>
      <c r="E43" s="26">
        <f>E44+E55</f>
        <v>247400</v>
      </c>
    </row>
    <row r="44" spans="2:5" ht="24" customHeight="1">
      <c r="B44" s="31" t="s">
        <v>20</v>
      </c>
      <c r="C44" s="67" t="s">
        <v>208</v>
      </c>
      <c r="D44" s="68"/>
      <c r="E44" s="2">
        <f>E45+E52</f>
        <v>235000</v>
      </c>
    </row>
    <row r="45" spans="2:5" ht="21" customHeight="1">
      <c r="B45" s="8"/>
      <c r="C45" s="7">
        <v>3</v>
      </c>
      <c r="D45" s="3" t="s">
        <v>57</v>
      </c>
      <c r="E45" s="4">
        <f>E46</f>
        <v>14000</v>
      </c>
    </row>
    <row r="46" spans="2:5" ht="18" customHeight="1">
      <c r="B46" s="8"/>
      <c r="C46" s="7">
        <v>34</v>
      </c>
      <c r="D46" s="3" t="s">
        <v>58</v>
      </c>
      <c r="E46" s="4">
        <f>E47</f>
        <v>14000</v>
      </c>
    </row>
    <row r="47" spans="2:5" ht="15.75" customHeight="1">
      <c r="B47" s="8"/>
      <c r="C47" s="7">
        <v>342</v>
      </c>
      <c r="D47" s="47" t="s">
        <v>59</v>
      </c>
      <c r="E47" s="4">
        <v>14000</v>
      </c>
    </row>
    <row r="48" ht="12" customHeight="1"/>
    <row r="49" spans="2:5" ht="17.25" customHeight="1">
      <c r="B49" s="65" t="s">
        <v>94</v>
      </c>
      <c r="C49" s="66" t="s">
        <v>177</v>
      </c>
      <c r="D49" s="66" t="s">
        <v>100</v>
      </c>
      <c r="E49" s="63" t="s">
        <v>341</v>
      </c>
    </row>
    <row r="50" spans="2:5" ht="19.5" customHeight="1">
      <c r="B50" s="66"/>
      <c r="C50" s="66"/>
      <c r="D50" s="66"/>
      <c r="E50" s="64"/>
    </row>
    <row r="51" spans="2:5" ht="12.75">
      <c r="B51" s="13">
        <v>1</v>
      </c>
      <c r="C51" s="13">
        <v>2</v>
      </c>
      <c r="D51" s="13">
        <v>3</v>
      </c>
      <c r="E51" s="13">
        <v>4</v>
      </c>
    </row>
    <row r="52" spans="2:5" ht="21" customHeight="1">
      <c r="B52" s="8"/>
      <c r="C52" s="7">
        <v>5</v>
      </c>
      <c r="D52" s="3" t="s">
        <v>81</v>
      </c>
      <c r="E52" s="4">
        <f>E53</f>
        <v>221000</v>
      </c>
    </row>
    <row r="53" spans="2:5" ht="18" customHeight="1">
      <c r="B53" s="8"/>
      <c r="C53" s="7">
        <v>54</v>
      </c>
      <c r="D53" s="3" t="s">
        <v>82</v>
      </c>
      <c r="E53" s="4">
        <f>E54</f>
        <v>221000</v>
      </c>
    </row>
    <row r="54" spans="2:5" ht="15.75" customHeight="1">
      <c r="B54" s="8"/>
      <c r="C54" s="7">
        <v>544</v>
      </c>
      <c r="D54" s="47" t="s">
        <v>60</v>
      </c>
      <c r="E54" s="4">
        <v>221000</v>
      </c>
    </row>
    <row r="55" spans="2:5" ht="24" customHeight="1">
      <c r="B55" s="31" t="s">
        <v>21</v>
      </c>
      <c r="C55" s="67" t="s">
        <v>209</v>
      </c>
      <c r="D55" s="68"/>
      <c r="E55" s="2">
        <f>E56</f>
        <v>12400</v>
      </c>
    </row>
    <row r="56" spans="2:5" ht="21" customHeight="1">
      <c r="B56" s="8"/>
      <c r="C56" s="7">
        <v>3</v>
      </c>
      <c r="D56" s="3" t="s">
        <v>57</v>
      </c>
      <c r="E56" s="4">
        <f>E57</f>
        <v>12400</v>
      </c>
    </row>
    <row r="57" spans="2:5" ht="18" customHeight="1">
      <c r="B57" s="8"/>
      <c r="C57" s="7">
        <v>34</v>
      </c>
      <c r="D57" s="3" t="s">
        <v>58</v>
      </c>
      <c r="E57" s="4">
        <f>E58</f>
        <v>12400</v>
      </c>
    </row>
    <row r="58" spans="2:5" ht="15.75" customHeight="1">
      <c r="B58" s="8"/>
      <c r="C58" s="7">
        <v>343</v>
      </c>
      <c r="D58" s="47" t="s">
        <v>61</v>
      </c>
      <c r="E58" s="4">
        <v>12400</v>
      </c>
    </row>
    <row r="59" spans="2:5" ht="27.75" customHeight="1">
      <c r="B59" s="8"/>
      <c r="C59" s="92" t="s">
        <v>185</v>
      </c>
      <c r="D59" s="93"/>
      <c r="E59" s="26">
        <f>E60+E67+E73</f>
        <v>302000</v>
      </c>
    </row>
    <row r="60" spans="2:5" ht="24" customHeight="1">
      <c r="B60" s="31" t="s">
        <v>22</v>
      </c>
      <c r="C60" s="67" t="s">
        <v>210</v>
      </c>
      <c r="D60" s="68"/>
      <c r="E60" s="2">
        <f>E61</f>
        <v>302000</v>
      </c>
    </row>
    <row r="61" spans="2:5" ht="21" customHeight="1">
      <c r="B61" s="8"/>
      <c r="C61" s="7">
        <v>3</v>
      </c>
      <c r="D61" s="10" t="s">
        <v>57</v>
      </c>
      <c r="E61" s="4">
        <f>E62+E64</f>
        <v>302000</v>
      </c>
    </row>
    <row r="62" spans="2:5" ht="18" customHeight="1">
      <c r="B62" s="8"/>
      <c r="C62" s="7">
        <v>32</v>
      </c>
      <c r="D62" s="10" t="s">
        <v>62</v>
      </c>
      <c r="E62" s="4">
        <f>E63</f>
        <v>0</v>
      </c>
    </row>
    <row r="63" spans="2:5" ht="15.75" customHeight="1">
      <c r="B63" s="8"/>
      <c r="C63" s="7">
        <v>329</v>
      </c>
      <c r="D63" s="48" t="s">
        <v>63</v>
      </c>
      <c r="E63" s="4">
        <v>0</v>
      </c>
    </row>
    <row r="64" spans="2:5" ht="18" customHeight="1">
      <c r="B64" s="8"/>
      <c r="C64" s="7">
        <v>38</v>
      </c>
      <c r="D64" s="10" t="s">
        <v>276</v>
      </c>
      <c r="E64" s="4">
        <f>SUM(E65+E66)</f>
        <v>302000</v>
      </c>
    </row>
    <row r="65" spans="2:5" ht="18" customHeight="1">
      <c r="B65" s="8"/>
      <c r="C65" s="7">
        <v>381</v>
      </c>
      <c r="D65" s="48" t="s">
        <v>64</v>
      </c>
      <c r="E65" s="4">
        <v>240000</v>
      </c>
    </row>
    <row r="66" spans="2:5" ht="15.75" customHeight="1">
      <c r="B66" s="8"/>
      <c r="C66" s="7" t="s">
        <v>99</v>
      </c>
      <c r="D66" s="48" t="s">
        <v>79</v>
      </c>
      <c r="E66" s="4">
        <v>62000</v>
      </c>
    </row>
    <row r="67" spans="2:5" ht="26.25" customHeight="1">
      <c r="B67" s="31" t="s">
        <v>86</v>
      </c>
      <c r="C67" s="67" t="s">
        <v>211</v>
      </c>
      <c r="D67" s="68"/>
      <c r="E67" s="2">
        <f>E68</f>
        <v>0</v>
      </c>
    </row>
    <row r="68" spans="2:5" ht="21" customHeight="1">
      <c r="B68" s="8"/>
      <c r="C68" s="7">
        <v>3</v>
      </c>
      <c r="D68" s="3" t="s">
        <v>57</v>
      </c>
      <c r="E68" s="4">
        <f>E69+E71</f>
        <v>0</v>
      </c>
    </row>
    <row r="69" spans="2:5" ht="18" customHeight="1">
      <c r="B69" s="8"/>
      <c r="C69" s="7">
        <v>32</v>
      </c>
      <c r="D69" s="10" t="s">
        <v>62</v>
      </c>
      <c r="E69" s="4">
        <f>E70</f>
        <v>0</v>
      </c>
    </row>
    <row r="70" spans="2:5" ht="15.75" customHeight="1">
      <c r="B70" s="8"/>
      <c r="C70" s="7">
        <v>329</v>
      </c>
      <c r="D70" s="48" t="s">
        <v>97</v>
      </c>
      <c r="E70" s="4">
        <v>0</v>
      </c>
    </row>
    <row r="71" spans="2:5" ht="17.25" customHeight="1">
      <c r="B71" s="8"/>
      <c r="C71" s="7">
        <v>38</v>
      </c>
      <c r="D71" s="10" t="s">
        <v>276</v>
      </c>
      <c r="E71" s="4">
        <f>E72</f>
        <v>0</v>
      </c>
    </row>
    <row r="72" spans="2:5" ht="15.75" customHeight="1">
      <c r="B72" s="8"/>
      <c r="C72" s="7">
        <v>381</v>
      </c>
      <c r="D72" s="48" t="s">
        <v>64</v>
      </c>
      <c r="E72" s="4">
        <v>0</v>
      </c>
    </row>
    <row r="73" spans="2:5" ht="24" customHeight="1">
      <c r="B73" s="31" t="s">
        <v>290</v>
      </c>
      <c r="C73" s="67" t="s">
        <v>292</v>
      </c>
      <c r="D73" s="68"/>
      <c r="E73" s="2">
        <f>E74</f>
        <v>0</v>
      </c>
    </row>
    <row r="74" spans="2:5" ht="21" customHeight="1">
      <c r="B74" s="8"/>
      <c r="C74" s="7">
        <v>3</v>
      </c>
      <c r="D74" s="10" t="s">
        <v>57</v>
      </c>
      <c r="E74" s="4">
        <f>E75</f>
        <v>0</v>
      </c>
    </row>
    <row r="75" spans="2:5" ht="18" customHeight="1">
      <c r="B75" s="8"/>
      <c r="C75" s="7">
        <v>32</v>
      </c>
      <c r="D75" s="10" t="s">
        <v>62</v>
      </c>
      <c r="E75" s="4">
        <f>E76</f>
        <v>0</v>
      </c>
    </row>
    <row r="76" spans="2:5" ht="15.75" customHeight="1">
      <c r="B76" s="8"/>
      <c r="C76" s="7">
        <v>329</v>
      </c>
      <c r="D76" s="48" t="s">
        <v>63</v>
      </c>
      <c r="E76" s="4">
        <v>0</v>
      </c>
    </row>
    <row r="77" spans="2:5" ht="25.5" customHeight="1">
      <c r="B77" s="8"/>
      <c r="C77" s="71" t="s">
        <v>186</v>
      </c>
      <c r="D77" s="72"/>
      <c r="E77" s="26">
        <f>E78</f>
        <v>19000</v>
      </c>
    </row>
    <row r="78" spans="2:5" ht="24" customHeight="1">
      <c r="B78" s="31" t="s">
        <v>19</v>
      </c>
      <c r="C78" s="67" t="s">
        <v>212</v>
      </c>
      <c r="D78" s="68"/>
      <c r="E78" s="2">
        <f>E79</f>
        <v>19000</v>
      </c>
    </row>
    <row r="79" spans="2:5" ht="21" customHeight="1">
      <c r="B79" s="8"/>
      <c r="C79" s="7">
        <v>3</v>
      </c>
      <c r="D79" s="10" t="s">
        <v>57</v>
      </c>
      <c r="E79" s="4">
        <f>E80</f>
        <v>19000</v>
      </c>
    </row>
    <row r="80" spans="2:5" ht="18" customHeight="1">
      <c r="B80" s="8"/>
      <c r="C80" s="7">
        <v>32</v>
      </c>
      <c r="D80" s="10" t="s">
        <v>62</v>
      </c>
      <c r="E80" s="4">
        <f>E81+E82</f>
        <v>19000</v>
      </c>
    </row>
    <row r="81" spans="2:5" ht="15.75" customHeight="1">
      <c r="B81" s="8"/>
      <c r="C81" s="7">
        <v>322</v>
      </c>
      <c r="D81" s="48" t="s">
        <v>65</v>
      </c>
      <c r="E81" s="4">
        <v>1000</v>
      </c>
    </row>
    <row r="82" spans="2:5" ht="15.75" customHeight="1">
      <c r="B82" s="8"/>
      <c r="C82" s="7">
        <v>323</v>
      </c>
      <c r="D82" s="48" t="s">
        <v>66</v>
      </c>
      <c r="E82" s="4">
        <v>18000</v>
      </c>
    </row>
    <row r="83" spans="2:5" ht="26.25" customHeight="1">
      <c r="B83" s="8"/>
      <c r="C83" s="71" t="s">
        <v>187</v>
      </c>
      <c r="D83" s="72"/>
      <c r="E83" s="26">
        <f>E84+E88</f>
        <v>0</v>
      </c>
    </row>
    <row r="84" spans="2:5" ht="24" customHeight="1">
      <c r="B84" s="31" t="s">
        <v>23</v>
      </c>
      <c r="C84" s="67" t="s">
        <v>229</v>
      </c>
      <c r="D84" s="68"/>
      <c r="E84" s="2">
        <f>E85</f>
        <v>0</v>
      </c>
    </row>
    <row r="85" spans="2:5" ht="21" customHeight="1">
      <c r="B85" s="8"/>
      <c r="C85" s="7">
        <v>3</v>
      </c>
      <c r="D85" s="3" t="s">
        <v>57</v>
      </c>
      <c r="E85" s="4">
        <f>E86</f>
        <v>0</v>
      </c>
    </row>
    <row r="86" spans="2:5" ht="18" customHeight="1">
      <c r="B86" s="8"/>
      <c r="C86" s="7">
        <v>35</v>
      </c>
      <c r="D86" s="3" t="s">
        <v>70</v>
      </c>
      <c r="E86" s="4">
        <f>E87</f>
        <v>0</v>
      </c>
    </row>
    <row r="87" spans="2:5" ht="15.75" customHeight="1">
      <c r="B87" s="8"/>
      <c r="C87" s="7">
        <v>352</v>
      </c>
      <c r="D87" s="47" t="s">
        <v>71</v>
      </c>
      <c r="E87" s="4">
        <v>0</v>
      </c>
    </row>
    <row r="88" spans="2:5" ht="27.75" customHeight="1">
      <c r="B88" s="31" t="s">
        <v>24</v>
      </c>
      <c r="C88" s="69" t="s">
        <v>228</v>
      </c>
      <c r="D88" s="70"/>
      <c r="E88" s="2">
        <f>E89</f>
        <v>0</v>
      </c>
    </row>
    <row r="89" spans="2:5" ht="21" customHeight="1">
      <c r="B89" s="8"/>
      <c r="C89" s="7">
        <v>3</v>
      </c>
      <c r="D89" s="3" t="s">
        <v>57</v>
      </c>
      <c r="E89" s="4">
        <f>E90</f>
        <v>0</v>
      </c>
    </row>
    <row r="90" spans="2:5" ht="18" customHeight="1">
      <c r="B90" s="8"/>
      <c r="C90" s="7">
        <v>35</v>
      </c>
      <c r="D90" s="3" t="s">
        <v>70</v>
      </c>
      <c r="E90" s="4">
        <f>E91</f>
        <v>0</v>
      </c>
    </row>
    <row r="91" spans="2:5" ht="15" customHeight="1">
      <c r="B91" s="8"/>
      <c r="C91" s="7">
        <v>352</v>
      </c>
      <c r="D91" s="47" t="s">
        <v>71</v>
      </c>
      <c r="E91" s="4">
        <v>0</v>
      </c>
    </row>
    <row r="92" spans="2:5" ht="25.5" customHeight="1">
      <c r="B92" s="8"/>
      <c r="C92" s="71" t="s">
        <v>188</v>
      </c>
      <c r="D92" s="72"/>
      <c r="E92" s="26">
        <f>E93+E102+E106</f>
        <v>40000</v>
      </c>
    </row>
    <row r="93" spans="2:5" ht="24" customHeight="1">
      <c r="B93" s="31" t="s">
        <v>25</v>
      </c>
      <c r="C93" s="67" t="s">
        <v>213</v>
      </c>
      <c r="D93" s="68"/>
      <c r="E93" s="2">
        <f>E94</f>
        <v>40000</v>
      </c>
    </row>
    <row r="94" spans="2:5" ht="21" customHeight="1">
      <c r="B94" s="8"/>
      <c r="C94" s="7">
        <v>3</v>
      </c>
      <c r="D94" s="3" t="s">
        <v>178</v>
      </c>
      <c r="E94" s="4">
        <f>E95</f>
        <v>40000</v>
      </c>
    </row>
    <row r="95" spans="2:5" ht="18" customHeight="1">
      <c r="B95" s="8"/>
      <c r="C95" s="7">
        <v>32</v>
      </c>
      <c r="D95" s="3" t="s">
        <v>179</v>
      </c>
      <c r="E95" s="4">
        <f>E96+E97</f>
        <v>40000</v>
      </c>
    </row>
    <row r="96" spans="2:5" ht="15" customHeight="1">
      <c r="B96" s="8" t="s">
        <v>8</v>
      </c>
      <c r="C96" s="7">
        <v>322</v>
      </c>
      <c r="D96" s="47" t="s">
        <v>65</v>
      </c>
      <c r="E96" s="4">
        <v>10000</v>
      </c>
    </row>
    <row r="97" spans="2:5" ht="15" customHeight="1">
      <c r="B97" s="8"/>
      <c r="C97" s="7">
        <v>323</v>
      </c>
      <c r="D97" s="47" t="s">
        <v>66</v>
      </c>
      <c r="E97" s="4">
        <v>30000</v>
      </c>
    </row>
    <row r="98" ht="12" customHeight="1"/>
    <row r="99" spans="2:5" ht="17.25" customHeight="1">
      <c r="B99" s="65" t="s">
        <v>94</v>
      </c>
      <c r="C99" s="66" t="s">
        <v>177</v>
      </c>
      <c r="D99" s="66" t="s">
        <v>100</v>
      </c>
      <c r="E99" s="63" t="s">
        <v>341</v>
      </c>
    </row>
    <row r="100" spans="2:5" ht="19.5" customHeight="1">
      <c r="B100" s="66"/>
      <c r="C100" s="66"/>
      <c r="D100" s="66"/>
      <c r="E100" s="64"/>
    </row>
    <row r="101" spans="2:5" ht="12.75">
      <c r="B101" s="13">
        <v>1</v>
      </c>
      <c r="C101" s="13">
        <v>2</v>
      </c>
      <c r="D101" s="13">
        <v>3</v>
      </c>
      <c r="E101" s="13">
        <v>4</v>
      </c>
    </row>
    <row r="102" spans="2:5" ht="24" customHeight="1">
      <c r="B102" s="31" t="s">
        <v>25</v>
      </c>
      <c r="C102" s="67" t="s">
        <v>214</v>
      </c>
      <c r="D102" s="68"/>
      <c r="E102" s="2">
        <f>E103</f>
        <v>0</v>
      </c>
    </row>
    <row r="103" spans="2:5" ht="21" customHeight="1">
      <c r="B103" s="8"/>
      <c r="C103" s="7">
        <v>4</v>
      </c>
      <c r="D103" s="3" t="s">
        <v>72</v>
      </c>
      <c r="E103" s="4">
        <f>E104</f>
        <v>0</v>
      </c>
    </row>
    <row r="104" spans="2:5" ht="18" customHeight="1">
      <c r="B104" s="8"/>
      <c r="C104" s="7">
        <v>41</v>
      </c>
      <c r="D104" s="3" t="s">
        <v>277</v>
      </c>
      <c r="E104" s="4">
        <f>E105</f>
        <v>0</v>
      </c>
    </row>
    <row r="105" spans="2:5" ht="15.75" customHeight="1">
      <c r="B105" s="8"/>
      <c r="C105" s="7">
        <v>411</v>
      </c>
      <c r="D105" s="47" t="s">
        <v>270</v>
      </c>
      <c r="E105" s="4">
        <v>0</v>
      </c>
    </row>
    <row r="106" spans="2:5" ht="24" customHeight="1">
      <c r="B106" s="31" t="s">
        <v>25</v>
      </c>
      <c r="C106" s="67" t="s">
        <v>215</v>
      </c>
      <c r="D106" s="68"/>
      <c r="E106" s="2">
        <f>E107</f>
        <v>0</v>
      </c>
    </row>
    <row r="107" spans="2:5" ht="21" customHeight="1">
      <c r="B107" s="8"/>
      <c r="C107" s="7">
        <v>4</v>
      </c>
      <c r="D107" s="3" t="s">
        <v>73</v>
      </c>
      <c r="E107" s="4">
        <f>E108</f>
        <v>0</v>
      </c>
    </row>
    <row r="108" spans="2:5" ht="18" customHeight="1">
      <c r="B108" s="8" t="s">
        <v>8</v>
      </c>
      <c r="C108" s="7">
        <v>42</v>
      </c>
      <c r="D108" s="3" t="s">
        <v>74</v>
      </c>
      <c r="E108" s="4">
        <f>E109</f>
        <v>0</v>
      </c>
    </row>
    <row r="109" spans="2:5" ht="15.75" customHeight="1">
      <c r="B109" s="8" t="s">
        <v>8</v>
      </c>
      <c r="C109" s="7">
        <v>421</v>
      </c>
      <c r="D109" s="47" t="s">
        <v>75</v>
      </c>
      <c r="E109" s="4">
        <v>0</v>
      </c>
    </row>
    <row r="110" spans="2:5" ht="24.75" customHeight="1">
      <c r="B110" s="8"/>
      <c r="C110" s="71" t="s">
        <v>189</v>
      </c>
      <c r="D110" s="72"/>
      <c r="E110" s="26">
        <f>E111+E117</f>
        <v>0</v>
      </c>
    </row>
    <row r="111" spans="2:5" ht="29.25" customHeight="1">
      <c r="B111" s="31" t="s">
        <v>107</v>
      </c>
      <c r="C111" s="69" t="s">
        <v>263</v>
      </c>
      <c r="D111" s="70"/>
      <c r="E111" s="2">
        <f>E112</f>
        <v>0</v>
      </c>
    </row>
    <row r="112" spans="2:5" ht="21" customHeight="1">
      <c r="B112" s="8" t="s">
        <v>8</v>
      </c>
      <c r="C112" s="7">
        <v>3</v>
      </c>
      <c r="D112" s="3" t="s">
        <v>57</v>
      </c>
      <c r="E112" s="4">
        <f>E113+E115</f>
        <v>0</v>
      </c>
    </row>
    <row r="113" spans="2:5" ht="18" customHeight="1">
      <c r="B113" s="8"/>
      <c r="C113" s="7">
        <v>32</v>
      </c>
      <c r="D113" s="3" t="s">
        <v>179</v>
      </c>
      <c r="E113" s="4">
        <f>E114</f>
        <v>0</v>
      </c>
    </row>
    <row r="114" spans="2:5" ht="15.75" customHeight="1">
      <c r="B114" s="8"/>
      <c r="C114" s="7">
        <v>323</v>
      </c>
      <c r="D114" s="47" t="s">
        <v>66</v>
      </c>
      <c r="E114" s="4">
        <v>0</v>
      </c>
    </row>
    <row r="115" spans="2:5" ht="18" customHeight="1">
      <c r="B115" s="8"/>
      <c r="C115" s="7">
        <v>38</v>
      </c>
      <c r="D115" s="3" t="s">
        <v>2</v>
      </c>
      <c r="E115" s="4">
        <f>E116</f>
        <v>0</v>
      </c>
    </row>
    <row r="116" spans="2:5" ht="15.75" customHeight="1">
      <c r="B116" s="8" t="s">
        <v>8</v>
      </c>
      <c r="C116" s="7">
        <v>386</v>
      </c>
      <c r="D116" s="47" t="s">
        <v>76</v>
      </c>
      <c r="E116" s="4">
        <v>0</v>
      </c>
    </row>
    <row r="117" spans="2:5" ht="24.75" customHeight="1">
      <c r="B117" s="31" t="s">
        <v>26</v>
      </c>
      <c r="C117" s="67" t="s">
        <v>227</v>
      </c>
      <c r="D117" s="68"/>
      <c r="E117" s="2">
        <f>E118</f>
        <v>0</v>
      </c>
    </row>
    <row r="118" spans="2:5" ht="21" customHeight="1">
      <c r="B118" s="8" t="s">
        <v>8</v>
      </c>
      <c r="C118" s="7">
        <v>3</v>
      </c>
      <c r="D118" s="3" t="s">
        <v>57</v>
      </c>
      <c r="E118" s="4">
        <f>E119+E121</f>
        <v>0</v>
      </c>
    </row>
    <row r="119" spans="2:5" ht="18" customHeight="1">
      <c r="B119" s="8"/>
      <c r="C119" s="7">
        <v>32</v>
      </c>
      <c r="D119" s="3" t="s">
        <v>179</v>
      </c>
      <c r="E119" s="4">
        <f>E120</f>
        <v>0</v>
      </c>
    </row>
    <row r="120" spans="2:5" ht="15.75" customHeight="1">
      <c r="B120" s="8"/>
      <c r="C120" s="7">
        <v>323</v>
      </c>
      <c r="D120" s="47" t="s">
        <v>66</v>
      </c>
      <c r="E120" s="4">
        <v>0</v>
      </c>
    </row>
    <row r="121" spans="2:5" ht="18" customHeight="1">
      <c r="B121" s="8"/>
      <c r="C121" s="7">
        <v>38</v>
      </c>
      <c r="D121" s="3" t="s">
        <v>2</v>
      </c>
      <c r="E121" s="4">
        <f>E122</f>
        <v>0</v>
      </c>
    </row>
    <row r="122" spans="2:5" ht="15.75" customHeight="1">
      <c r="B122" s="8" t="s">
        <v>8</v>
      </c>
      <c r="C122" s="7">
        <v>386</v>
      </c>
      <c r="D122" s="47" t="s">
        <v>76</v>
      </c>
      <c r="E122" s="4">
        <v>0</v>
      </c>
    </row>
    <row r="123" spans="2:5" ht="27.75" customHeight="1">
      <c r="B123" s="31"/>
      <c r="C123" s="71" t="s">
        <v>190</v>
      </c>
      <c r="D123" s="72"/>
      <c r="E123" s="26">
        <f>E124+E128+E132</f>
        <v>20000</v>
      </c>
    </row>
    <row r="124" spans="2:5" ht="24" customHeight="1">
      <c r="B124" s="31" t="s">
        <v>27</v>
      </c>
      <c r="C124" s="67" t="s">
        <v>216</v>
      </c>
      <c r="D124" s="68"/>
      <c r="E124" s="2">
        <f>E125</f>
        <v>20000</v>
      </c>
    </row>
    <row r="125" spans="2:5" ht="20.25" customHeight="1">
      <c r="B125" s="8"/>
      <c r="C125" s="7">
        <v>3</v>
      </c>
      <c r="D125" s="3" t="s">
        <v>57</v>
      </c>
      <c r="E125" s="4">
        <f>E126</f>
        <v>20000</v>
      </c>
    </row>
    <row r="126" spans="2:5" ht="17.25" customHeight="1">
      <c r="B126" s="8"/>
      <c r="C126" s="7">
        <v>32</v>
      </c>
      <c r="D126" s="3" t="s">
        <v>179</v>
      </c>
      <c r="E126" s="4">
        <f>E127</f>
        <v>20000</v>
      </c>
    </row>
    <row r="127" spans="2:5" ht="16.5" customHeight="1">
      <c r="B127" s="8"/>
      <c r="C127" s="7">
        <v>323</v>
      </c>
      <c r="D127" s="47" t="s">
        <v>0</v>
      </c>
      <c r="E127" s="4">
        <v>20000</v>
      </c>
    </row>
    <row r="128" spans="2:5" ht="23.25" customHeight="1">
      <c r="B128" s="5" t="s">
        <v>27</v>
      </c>
      <c r="C128" s="67" t="s">
        <v>217</v>
      </c>
      <c r="D128" s="68"/>
      <c r="E128" s="2">
        <f>E129</f>
        <v>0</v>
      </c>
    </row>
    <row r="129" spans="2:5" ht="17.25" customHeight="1">
      <c r="B129" s="8"/>
      <c r="C129" s="7">
        <v>4</v>
      </c>
      <c r="D129" s="3" t="s">
        <v>72</v>
      </c>
      <c r="E129" s="4">
        <f>E130</f>
        <v>0</v>
      </c>
    </row>
    <row r="130" spans="2:5" ht="17.25" customHeight="1">
      <c r="B130" s="8" t="s">
        <v>8</v>
      </c>
      <c r="C130" s="7">
        <v>42</v>
      </c>
      <c r="D130" s="3" t="s">
        <v>77</v>
      </c>
      <c r="E130" s="4">
        <f>E131</f>
        <v>0</v>
      </c>
    </row>
    <row r="131" spans="2:5" ht="17.25" customHeight="1">
      <c r="B131" s="8" t="s">
        <v>8</v>
      </c>
      <c r="C131" s="7">
        <v>426</v>
      </c>
      <c r="D131" s="47" t="s">
        <v>78</v>
      </c>
      <c r="E131" s="4">
        <v>0</v>
      </c>
    </row>
    <row r="132" spans="2:5" ht="21.75" customHeight="1">
      <c r="B132" s="5" t="s">
        <v>27</v>
      </c>
      <c r="C132" s="67" t="s">
        <v>218</v>
      </c>
      <c r="D132" s="68"/>
      <c r="E132" s="2">
        <f>E133</f>
        <v>0</v>
      </c>
    </row>
    <row r="133" spans="2:5" ht="21" customHeight="1">
      <c r="B133" s="8"/>
      <c r="C133" s="7">
        <v>4</v>
      </c>
      <c r="D133" s="3" t="s">
        <v>72</v>
      </c>
      <c r="E133" s="4">
        <f>E134</f>
        <v>0</v>
      </c>
    </row>
    <row r="134" spans="2:5" ht="18" customHeight="1">
      <c r="B134" s="8"/>
      <c r="C134" s="7">
        <v>41</v>
      </c>
      <c r="D134" s="3" t="s">
        <v>278</v>
      </c>
      <c r="E134" s="4">
        <f>E135</f>
        <v>0</v>
      </c>
    </row>
    <row r="135" spans="2:5" ht="15.75" customHeight="1">
      <c r="B135" s="8"/>
      <c r="C135" s="7">
        <v>411</v>
      </c>
      <c r="D135" s="47" t="s">
        <v>270</v>
      </c>
      <c r="E135" s="4">
        <v>0</v>
      </c>
    </row>
    <row r="136" spans="2:5" ht="24.75" customHeight="1">
      <c r="B136" s="31"/>
      <c r="C136" s="71" t="s">
        <v>191</v>
      </c>
      <c r="D136" s="72"/>
      <c r="E136" s="26">
        <f>E137</f>
        <v>0</v>
      </c>
    </row>
    <row r="137" spans="2:5" ht="21.75" customHeight="1">
      <c r="B137" s="31" t="s">
        <v>28</v>
      </c>
      <c r="C137" s="67" t="s">
        <v>226</v>
      </c>
      <c r="D137" s="68"/>
      <c r="E137" s="2">
        <f>E138</f>
        <v>0</v>
      </c>
    </row>
    <row r="138" spans="2:5" ht="21" customHeight="1">
      <c r="B138" s="8"/>
      <c r="C138" s="7">
        <v>3</v>
      </c>
      <c r="D138" s="3" t="s">
        <v>57</v>
      </c>
      <c r="E138" s="4">
        <f>E139</f>
        <v>0</v>
      </c>
    </row>
    <row r="139" spans="2:5" ht="18" customHeight="1">
      <c r="B139" s="8" t="s">
        <v>8</v>
      </c>
      <c r="C139" s="7">
        <v>38</v>
      </c>
      <c r="D139" s="3" t="s">
        <v>276</v>
      </c>
      <c r="E139" s="4">
        <f>E140</f>
        <v>0</v>
      </c>
    </row>
    <row r="140" spans="2:5" ht="15.75" customHeight="1">
      <c r="B140" s="8"/>
      <c r="C140" s="7">
        <v>386</v>
      </c>
      <c r="D140" s="47" t="s">
        <v>76</v>
      </c>
      <c r="E140" s="4">
        <v>0</v>
      </c>
    </row>
    <row r="141" spans="2:5" ht="25.5" customHeight="1">
      <c r="B141" s="31"/>
      <c r="C141" s="71" t="s">
        <v>192</v>
      </c>
      <c r="D141" s="72"/>
      <c r="E141" s="26">
        <f>E142+E151</f>
        <v>246400</v>
      </c>
    </row>
    <row r="142" spans="2:5" ht="24" customHeight="1">
      <c r="B142" s="31" t="s">
        <v>29</v>
      </c>
      <c r="C142" s="67" t="s">
        <v>219</v>
      </c>
      <c r="D142" s="68"/>
      <c r="E142" s="2">
        <f>E143</f>
        <v>216400</v>
      </c>
    </row>
    <row r="143" spans="2:5" ht="21" customHeight="1">
      <c r="B143" s="8"/>
      <c r="C143" s="7">
        <v>3</v>
      </c>
      <c r="D143" s="3" t="s">
        <v>178</v>
      </c>
      <c r="E143" s="4">
        <f>E144</f>
        <v>216400</v>
      </c>
    </row>
    <row r="144" spans="2:5" ht="18" customHeight="1">
      <c r="B144" s="8" t="s">
        <v>9</v>
      </c>
      <c r="C144" s="7">
        <v>32</v>
      </c>
      <c r="D144" s="3" t="s">
        <v>62</v>
      </c>
      <c r="E144" s="4">
        <f>E145+E146</f>
        <v>216400</v>
      </c>
    </row>
    <row r="145" spans="2:5" ht="15.75" customHeight="1">
      <c r="B145" s="8"/>
      <c r="C145" s="7">
        <v>322</v>
      </c>
      <c r="D145" s="47" t="s">
        <v>12</v>
      </c>
      <c r="E145" s="4">
        <v>124000</v>
      </c>
    </row>
    <row r="146" spans="2:5" ht="15.75" customHeight="1">
      <c r="B146" s="8"/>
      <c r="C146" s="7">
        <v>323</v>
      </c>
      <c r="D146" s="47" t="s">
        <v>66</v>
      </c>
      <c r="E146" s="4">
        <v>92400</v>
      </c>
    </row>
    <row r="147" ht="12" customHeight="1"/>
    <row r="148" spans="2:5" ht="17.25" customHeight="1">
      <c r="B148" s="65" t="s">
        <v>94</v>
      </c>
      <c r="C148" s="66" t="s">
        <v>177</v>
      </c>
      <c r="D148" s="66" t="s">
        <v>100</v>
      </c>
      <c r="E148" s="63" t="s">
        <v>341</v>
      </c>
    </row>
    <row r="149" spans="2:5" ht="19.5" customHeight="1">
      <c r="B149" s="66"/>
      <c r="C149" s="66"/>
      <c r="D149" s="66"/>
      <c r="E149" s="64"/>
    </row>
    <row r="150" spans="2:5" ht="12.75">
      <c r="B150" s="13">
        <v>1</v>
      </c>
      <c r="C150" s="13">
        <v>2</v>
      </c>
      <c r="D150" s="13">
        <v>3</v>
      </c>
      <c r="E150" s="13">
        <v>4</v>
      </c>
    </row>
    <row r="151" spans="2:5" ht="24" customHeight="1">
      <c r="B151" s="31" t="s">
        <v>29</v>
      </c>
      <c r="C151" s="67" t="s">
        <v>220</v>
      </c>
      <c r="D151" s="68"/>
      <c r="E151" s="2">
        <f>E152</f>
        <v>30000</v>
      </c>
    </row>
    <row r="152" spans="2:5" ht="21" customHeight="1">
      <c r="B152" s="8"/>
      <c r="C152" s="7">
        <v>4</v>
      </c>
      <c r="D152" s="3" t="s">
        <v>73</v>
      </c>
      <c r="E152" s="4">
        <f>E153</f>
        <v>30000</v>
      </c>
    </row>
    <row r="153" spans="2:5" ht="18" customHeight="1">
      <c r="B153" s="8" t="s">
        <v>8</v>
      </c>
      <c r="C153" s="7">
        <v>42</v>
      </c>
      <c r="D153" s="3" t="s">
        <v>74</v>
      </c>
      <c r="E153" s="4">
        <f>E154</f>
        <v>30000</v>
      </c>
    </row>
    <row r="154" spans="2:5" ht="15.75" customHeight="1">
      <c r="B154" s="8" t="s">
        <v>8</v>
      </c>
      <c r="C154" s="7" t="s">
        <v>112</v>
      </c>
      <c r="D154" s="47" t="s">
        <v>291</v>
      </c>
      <c r="E154" s="4">
        <v>30000</v>
      </c>
    </row>
    <row r="155" spans="2:5" ht="24" customHeight="1">
      <c r="B155" s="31"/>
      <c r="C155" s="71" t="s">
        <v>193</v>
      </c>
      <c r="D155" s="72"/>
      <c r="E155" s="26">
        <f>E156+E163</f>
        <v>340000</v>
      </c>
    </row>
    <row r="156" spans="2:5" ht="29.25" customHeight="1">
      <c r="B156" s="31" t="s">
        <v>30</v>
      </c>
      <c r="C156" s="77" t="s">
        <v>221</v>
      </c>
      <c r="D156" s="78"/>
      <c r="E156" s="2">
        <f>E157</f>
        <v>320000</v>
      </c>
    </row>
    <row r="157" spans="2:5" ht="21" customHeight="1">
      <c r="B157" s="8"/>
      <c r="C157" s="7">
        <v>3</v>
      </c>
      <c r="D157" s="3" t="s">
        <v>57</v>
      </c>
      <c r="E157" s="4">
        <f>SUM(E158+E161)</f>
        <v>320000</v>
      </c>
    </row>
    <row r="158" spans="2:5" ht="18" customHeight="1">
      <c r="B158" s="8"/>
      <c r="C158" s="7">
        <v>32</v>
      </c>
      <c r="D158" s="3" t="s">
        <v>62</v>
      </c>
      <c r="E158" s="4">
        <f>SUM(E159+E160)</f>
        <v>320000</v>
      </c>
    </row>
    <row r="159" spans="2:5" ht="15.75" customHeight="1">
      <c r="B159" s="8"/>
      <c r="C159" s="7">
        <v>322</v>
      </c>
      <c r="D159" s="47" t="s">
        <v>65</v>
      </c>
      <c r="E159" s="4">
        <v>10000</v>
      </c>
    </row>
    <row r="160" spans="2:5" ht="15.75" customHeight="1">
      <c r="B160" s="8"/>
      <c r="C160" s="7">
        <v>323</v>
      </c>
      <c r="D160" s="47" t="s">
        <v>0</v>
      </c>
      <c r="E160" s="4">
        <v>310000</v>
      </c>
    </row>
    <row r="161" spans="2:5" ht="18" customHeight="1">
      <c r="B161" s="8"/>
      <c r="C161" s="7">
        <v>38</v>
      </c>
      <c r="D161" s="3" t="s">
        <v>2</v>
      </c>
      <c r="E161" s="4">
        <f>E162</f>
        <v>0</v>
      </c>
    </row>
    <row r="162" spans="2:5" ht="15.75" customHeight="1">
      <c r="B162" s="8" t="s">
        <v>8</v>
      </c>
      <c r="C162" s="7">
        <v>386</v>
      </c>
      <c r="D162" s="47" t="s">
        <v>76</v>
      </c>
      <c r="E162" s="4">
        <v>0</v>
      </c>
    </row>
    <row r="163" spans="2:5" ht="23.25" customHeight="1">
      <c r="B163" s="31" t="s">
        <v>30</v>
      </c>
      <c r="C163" s="67" t="s">
        <v>222</v>
      </c>
      <c r="D163" s="68"/>
      <c r="E163" s="2">
        <f>E164</f>
        <v>20000</v>
      </c>
    </row>
    <row r="164" spans="2:5" ht="21" customHeight="1">
      <c r="B164" s="8"/>
      <c r="C164" s="7">
        <v>4</v>
      </c>
      <c r="D164" s="3" t="s">
        <v>73</v>
      </c>
      <c r="E164" s="4">
        <f>E165</f>
        <v>20000</v>
      </c>
    </row>
    <row r="165" spans="2:5" ht="18" customHeight="1">
      <c r="B165" s="8" t="s">
        <v>8</v>
      </c>
      <c r="C165" s="7">
        <v>42</v>
      </c>
      <c r="D165" s="3" t="s">
        <v>74</v>
      </c>
      <c r="E165" s="4">
        <f>E166</f>
        <v>20000</v>
      </c>
    </row>
    <row r="166" spans="2:5" ht="15.75" customHeight="1">
      <c r="B166" s="8" t="s">
        <v>8</v>
      </c>
      <c r="C166" s="7" t="s">
        <v>112</v>
      </c>
      <c r="D166" s="47" t="s">
        <v>75</v>
      </c>
      <c r="E166" s="4">
        <v>20000</v>
      </c>
    </row>
    <row r="167" spans="2:5" ht="24" customHeight="1">
      <c r="B167" s="31"/>
      <c r="C167" s="71" t="s">
        <v>279</v>
      </c>
      <c r="D167" s="72"/>
      <c r="E167" s="26">
        <f>E168+E172</f>
        <v>27500</v>
      </c>
    </row>
    <row r="168" spans="2:5" ht="22.5" customHeight="1">
      <c r="B168" s="31" t="s">
        <v>30</v>
      </c>
      <c r="C168" s="75" t="s">
        <v>230</v>
      </c>
      <c r="D168" s="76"/>
      <c r="E168" s="2">
        <f>E169</f>
        <v>0</v>
      </c>
    </row>
    <row r="169" spans="2:5" ht="21" customHeight="1">
      <c r="B169" s="8"/>
      <c r="C169" s="7" t="s">
        <v>231</v>
      </c>
      <c r="D169" s="3" t="s">
        <v>4</v>
      </c>
      <c r="E169" s="4">
        <f>E170</f>
        <v>0</v>
      </c>
    </row>
    <row r="170" spans="2:5" ht="18" customHeight="1">
      <c r="B170" s="8"/>
      <c r="C170" s="7" t="s">
        <v>232</v>
      </c>
      <c r="D170" s="3" t="s">
        <v>280</v>
      </c>
      <c r="E170" s="4">
        <f>E171</f>
        <v>0</v>
      </c>
    </row>
    <row r="171" spans="2:5" ht="15.75" customHeight="1">
      <c r="B171" s="8"/>
      <c r="C171" s="7" t="s">
        <v>233</v>
      </c>
      <c r="D171" s="47" t="s">
        <v>270</v>
      </c>
      <c r="E171" s="4">
        <v>0</v>
      </c>
    </row>
    <row r="172" spans="2:5" ht="23.25" customHeight="1">
      <c r="B172" s="31" t="s">
        <v>30</v>
      </c>
      <c r="C172" s="67" t="s">
        <v>234</v>
      </c>
      <c r="D172" s="68"/>
      <c r="E172" s="2">
        <f>E173</f>
        <v>27500</v>
      </c>
    </row>
    <row r="173" spans="2:5" ht="21" customHeight="1">
      <c r="B173" s="8"/>
      <c r="C173" s="7">
        <v>4</v>
      </c>
      <c r="D173" s="3" t="s">
        <v>73</v>
      </c>
      <c r="E173" s="4">
        <f>E174</f>
        <v>27500</v>
      </c>
    </row>
    <row r="174" spans="2:5" ht="18" customHeight="1">
      <c r="B174" s="8" t="s">
        <v>8</v>
      </c>
      <c r="C174" s="7">
        <v>42</v>
      </c>
      <c r="D174" s="3" t="s">
        <v>74</v>
      </c>
      <c r="E174" s="4">
        <f>E175</f>
        <v>27500</v>
      </c>
    </row>
    <row r="175" spans="2:5" ht="15.75" customHeight="1">
      <c r="B175" s="8" t="s">
        <v>8</v>
      </c>
      <c r="C175" s="7" t="s">
        <v>112</v>
      </c>
      <c r="D175" s="47" t="s">
        <v>75</v>
      </c>
      <c r="E175" s="4">
        <v>27500</v>
      </c>
    </row>
    <row r="176" spans="2:5" ht="24" customHeight="1">
      <c r="B176" s="31"/>
      <c r="C176" s="71" t="s">
        <v>235</v>
      </c>
      <c r="D176" s="72"/>
      <c r="E176" s="26">
        <f>E177+E182</f>
        <v>40000</v>
      </c>
    </row>
    <row r="177" spans="2:5" ht="23.25" customHeight="1">
      <c r="B177" s="31" t="s">
        <v>113</v>
      </c>
      <c r="C177" s="75" t="s">
        <v>236</v>
      </c>
      <c r="D177" s="76"/>
      <c r="E177" s="2">
        <f>E178</f>
        <v>40000</v>
      </c>
    </row>
    <row r="178" spans="2:5" ht="21" customHeight="1">
      <c r="B178" s="8"/>
      <c r="C178" s="7">
        <v>3</v>
      </c>
      <c r="D178" s="3" t="s">
        <v>57</v>
      </c>
      <c r="E178" s="4">
        <f>E179</f>
        <v>40000</v>
      </c>
    </row>
    <row r="179" spans="2:5" ht="18" customHeight="1">
      <c r="B179" s="8"/>
      <c r="C179" s="7">
        <v>32</v>
      </c>
      <c r="D179" s="3" t="s">
        <v>62</v>
      </c>
      <c r="E179" s="4">
        <f>E180+E181</f>
        <v>40000</v>
      </c>
    </row>
    <row r="180" spans="2:5" ht="15.75" customHeight="1">
      <c r="B180" s="8"/>
      <c r="C180" s="7">
        <v>322</v>
      </c>
      <c r="D180" s="47" t="s">
        <v>65</v>
      </c>
      <c r="E180" s="4">
        <v>0</v>
      </c>
    </row>
    <row r="181" spans="2:5" ht="15.75" customHeight="1">
      <c r="B181" s="8"/>
      <c r="C181" s="7">
        <v>323</v>
      </c>
      <c r="D181" s="47" t="s">
        <v>0</v>
      </c>
      <c r="E181" s="4">
        <v>40000</v>
      </c>
    </row>
    <row r="182" spans="2:5" ht="28.5" customHeight="1">
      <c r="B182" s="31" t="s">
        <v>30</v>
      </c>
      <c r="C182" s="77" t="s">
        <v>237</v>
      </c>
      <c r="D182" s="78"/>
      <c r="E182" s="2">
        <f>E183</f>
        <v>0</v>
      </c>
    </row>
    <row r="183" spans="2:5" ht="21" customHeight="1">
      <c r="B183" s="8"/>
      <c r="C183" s="7">
        <v>3</v>
      </c>
      <c r="D183" s="3" t="s">
        <v>57</v>
      </c>
      <c r="E183" s="4">
        <f>E184+E187</f>
        <v>0</v>
      </c>
    </row>
    <row r="184" spans="2:5" ht="18" customHeight="1">
      <c r="B184" s="8"/>
      <c r="C184" s="7">
        <v>32</v>
      </c>
      <c r="D184" s="3" t="s">
        <v>62</v>
      </c>
      <c r="E184" s="4">
        <f>E185+E186</f>
        <v>0</v>
      </c>
    </row>
    <row r="185" spans="2:5" ht="15.75" customHeight="1">
      <c r="B185" s="8"/>
      <c r="C185" s="7">
        <v>323</v>
      </c>
      <c r="D185" s="47" t="s">
        <v>0</v>
      </c>
      <c r="E185" s="4">
        <v>0</v>
      </c>
    </row>
    <row r="186" spans="2:5" ht="15.75" customHeight="1">
      <c r="B186" s="8"/>
      <c r="C186" s="7">
        <v>329</v>
      </c>
      <c r="D186" s="48" t="s">
        <v>1</v>
      </c>
      <c r="E186" s="4">
        <v>0</v>
      </c>
    </row>
    <row r="187" spans="2:5" ht="18" customHeight="1">
      <c r="B187" s="8"/>
      <c r="C187" s="7">
        <v>38</v>
      </c>
      <c r="D187" s="3" t="s">
        <v>2</v>
      </c>
      <c r="E187" s="4">
        <f>E188</f>
        <v>0</v>
      </c>
    </row>
    <row r="188" spans="2:5" ht="15.75" customHeight="1">
      <c r="B188" s="8" t="s">
        <v>8</v>
      </c>
      <c r="C188" s="7">
        <v>386</v>
      </c>
      <c r="D188" s="47" t="s">
        <v>76</v>
      </c>
      <c r="E188" s="4">
        <v>0</v>
      </c>
    </row>
    <row r="189" spans="2:5" ht="27" customHeight="1">
      <c r="B189" s="8"/>
      <c r="C189" s="71" t="s">
        <v>238</v>
      </c>
      <c r="D189" s="72"/>
      <c r="E189" s="26">
        <f>E190</f>
        <v>40000</v>
      </c>
    </row>
    <row r="190" spans="2:5" ht="24.75" customHeight="1">
      <c r="B190" s="31" t="s">
        <v>31</v>
      </c>
      <c r="C190" s="67" t="s">
        <v>239</v>
      </c>
      <c r="D190" s="68"/>
      <c r="E190" s="2">
        <f>E191</f>
        <v>40000</v>
      </c>
    </row>
    <row r="191" spans="2:5" ht="21" customHeight="1">
      <c r="B191" s="8"/>
      <c r="C191" s="7">
        <v>3</v>
      </c>
      <c r="D191" s="3" t="s">
        <v>57</v>
      </c>
      <c r="E191" s="4">
        <f>E192</f>
        <v>40000</v>
      </c>
    </row>
    <row r="192" spans="2:5" ht="18" customHeight="1">
      <c r="B192" s="8"/>
      <c r="C192" s="7">
        <v>38</v>
      </c>
      <c r="D192" s="3" t="s">
        <v>276</v>
      </c>
      <c r="E192" s="4">
        <f>E193+E194</f>
        <v>40000</v>
      </c>
    </row>
    <row r="193" spans="2:5" ht="15.75" customHeight="1">
      <c r="B193" s="8"/>
      <c r="C193" s="7">
        <v>381</v>
      </c>
      <c r="D193" s="47" t="s">
        <v>64</v>
      </c>
      <c r="E193" s="4">
        <v>40000</v>
      </c>
    </row>
    <row r="194" spans="2:5" ht="15.75" customHeight="1">
      <c r="B194" s="8"/>
      <c r="C194" s="7">
        <v>382</v>
      </c>
      <c r="D194" s="47" t="s">
        <v>79</v>
      </c>
      <c r="E194" s="4">
        <v>0</v>
      </c>
    </row>
    <row r="195" ht="15" customHeight="1"/>
    <row r="196" spans="2:5" ht="17.25" customHeight="1">
      <c r="B196" s="65" t="s">
        <v>94</v>
      </c>
      <c r="C196" s="66" t="s">
        <v>177</v>
      </c>
      <c r="D196" s="66" t="s">
        <v>100</v>
      </c>
      <c r="E196" s="63" t="s">
        <v>341</v>
      </c>
    </row>
    <row r="197" spans="2:5" ht="19.5" customHeight="1">
      <c r="B197" s="66"/>
      <c r="C197" s="66"/>
      <c r="D197" s="66"/>
      <c r="E197" s="64"/>
    </row>
    <row r="198" spans="2:5" ht="12.75">
      <c r="B198" s="13">
        <v>1</v>
      </c>
      <c r="C198" s="13">
        <v>2</v>
      </c>
      <c r="D198" s="13">
        <v>3</v>
      </c>
      <c r="E198" s="13">
        <v>4</v>
      </c>
    </row>
    <row r="199" spans="2:5" ht="26.25" customHeight="1">
      <c r="B199" s="31"/>
      <c r="C199" s="71" t="s">
        <v>240</v>
      </c>
      <c r="D199" s="72"/>
      <c r="E199" s="26">
        <f>E200+E205</f>
        <v>50000</v>
      </c>
    </row>
    <row r="200" spans="2:5" ht="21" customHeight="1">
      <c r="B200" s="31" t="s">
        <v>32</v>
      </c>
      <c r="C200" s="67" t="s">
        <v>241</v>
      </c>
      <c r="D200" s="68"/>
      <c r="E200" s="2">
        <f>E201</f>
        <v>0</v>
      </c>
    </row>
    <row r="201" spans="2:5" ht="17.25" customHeight="1">
      <c r="B201" s="8"/>
      <c r="C201" s="7">
        <v>3</v>
      </c>
      <c r="D201" s="3" t="s">
        <v>57</v>
      </c>
      <c r="E201" s="4">
        <f>E202</f>
        <v>0</v>
      </c>
    </row>
    <row r="202" spans="2:5" ht="15" customHeight="1">
      <c r="B202" s="8"/>
      <c r="C202" s="7" t="s">
        <v>95</v>
      </c>
      <c r="D202" s="3" t="s">
        <v>62</v>
      </c>
      <c r="E202" s="4">
        <f>SUM(E203+E204)</f>
        <v>0</v>
      </c>
    </row>
    <row r="203" spans="2:5" ht="15.75" customHeight="1">
      <c r="B203" s="8"/>
      <c r="C203" s="7">
        <v>322</v>
      </c>
      <c r="D203" s="47" t="s">
        <v>65</v>
      </c>
      <c r="E203" s="4">
        <v>0</v>
      </c>
    </row>
    <row r="204" spans="2:5" ht="15.75" customHeight="1">
      <c r="B204" s="8"/>
      <c r="C204" s="7" t="s">
        <v>96</v>
      </c>
      <c r="D204" s="47" t="s">
        <v>66</v>
      </c>
      <c r="E204" s="4">
        <v>0</v>
      </c>
    </row>
    <row r="205" spans="2:5" ht="23.25" customHeight="1">
      <c r="B205" s="31" t="s">
        <v>32</v>
      </c>
      <c r="C205" s="67" t="s">
        <v>242</v>
      </c>
      <c r="D205" s="68"/>
      <c r="E205" s="2">
        <f>E206</f>
        <v>50000</v>
      </c>
    </row>
    <row r="206" spans="2:5" ht="21" customHeight="1">
      <c r="B206" s="8"/>
      <c r="C206" s="7">
        <v>3</v>
      </c>
      <c r="D206" s="3" t="s">
        <v>57</v>
      </c>
      <c r="E206" s="4">
        <f>E207</f>
        <v>50000</v>
      </c>
    </row>
    <row r="207" spans="2:5" ht="18" customHeight="1">
      <c r="B207" s="8"/>
      <c r="C207" s="7">
        <v>38</v>
      </c>
      <c r="D207" s="3" t="s">
        <v>2</v>
      </c>
      <c r="E207" s="4">
        <f>E208</f>
        <v>50000</v>
      </c>
    </row>
    <row r="208" spans="2:5" ht="15.75" customHeight="1">
      <c r="B208" s="8"/>
      <c r="C208" s="7">
        <v>381</v>
      </c>
      <c r="D208" s="47" t="s">
        <v>80</v>
      </c>
      <c r="E208" s="4">
        <v>50000</v>
      </c>
    </row>
    <row r="209" spans="2:5" ht="25.5" customHeight="1">
      <c r="B209" s="8"/>
      <c r="C209" s="71" t="s">
        <v>243</v>
      </c>
      <c r="D209" s="72"/>
      <c r="E209" s="26">
        <f>E210+E216+E221+E225+E230+E235+E239</f>
        <v>290000</v>
      </c>
    </row>
    <row r="210" spans="2:5" ht="24" customHeight="1">
      <c r="B210" s="31" t="s">
        <v>33</v>
      </c>
      <c r="C210" s="67" t="s">
        <v>244</v>
      </c>
      <c r="D210" s="68"/>
      <c r="E210" s="2">
        <f>E211</f>
        <v>0</v>
      </c>
    </row>
    <row r="211" spans="2:5" ht="21" customHeight="1">
      <c r="B211" s="8"/>
      <c r="C211" s="7">
        <v>3</v>
      </c>
      <c r="D211" s="3" t="s">
        <v>57</v>
      </c>
      <c r="E211" s="4">
        <f>E212</f>
        <v>0</v>
      </c>
    </row>
    <row r="212" spans="2:5" ht="18" customHeight="1">
      <c r="B212" s="8"/>
      <c r="C212" s="7">
        <v>32</v>
      </c>
      <c r="D212" s="3" t="s">
        <v>62</v>
      </c>
      <c r="E212" s="4">
        <f>E213+E214+E215</f>
        <v>0</v>
      </c>
    </row>
    <row r="213" spans="2:5" ht="15.75" customHeight="1">
      <c r="B213" s="8"/>
      <c r="C213" s="7">
        <v>322</v>
      </c>
      <c r="D213" s="47" t="s">
        <v>65</v>
      </c>
      <c r="E213" s="4">
        <v>0</v>
      </c>
    </row>
    <row r="214" spans="2:5" ht="15.75" customHeight="1">
      <c r="B214" s="8"/>
      <c r="C214" s="7">
        <v>323</v>
      </c>
      <c r="D214" s="47" t="s">
        <v>66</v>
      </c>
      <c r="E214" s="4">
        <v>0</v>
      </c>
    </row>
    <row r="215" spans="2:5" ht="15.75" customHeight="1">
      <c r="B215" s="8"/>
      <c r="C215" s="7">
        <v>329</v>
      </c>
      <c r="D215" s="47" t="s">
        <v>87</v>
      </c>
      <c r="E215" s="4">
        <v>0</v>
      </c>
    </row>
    <row r="216" spans="2:5" ht="24.75" customHeight="1">
      <c r="B216" s="31" t="s">
        <v>33</v>
      </c>
      <c r="C216" s="67" t="s">
        <v>245</v>
      </c>
      <c r="D216" s="68"/>
      <c r="E216" s="2">
        <f>E217</f>
        <v>0</v>
      </c>
    </row>
    <row r="217" spans="2:5" ht="21" customHeight="1">
      <c r="B217" s="8"/>
      <c r="C217" s="7">
        <v>3</v>
      </c>
      <c r="D217" s="3" t="s">
        <v>57</v>
      </c>
      <c r="E217" s="4">
        <f>E218</f>
        <v>0</v>
      </c>
    </row>
    <row r="218" spans="2:5" ht="18" customHeight="1">
      <c r="B218" s="8"/>
      <c r="C218" s="7">
        <v>32</v>
      </c>
      <c r="D218" s="3" t="s">
        <v>62</v>
      </c>
      <c r="E218" s="4">
        <f>E219+E220</f>
        <v>0</v>
      </c>
    </row>
    <row r="219" spans="2:5" ht="15.75" customHeight="1">
      <c r="B219" s="8"/>
      <c r="C219" s="7">
        <v>323</v>
      </c>
      <c r="D219" s="47" t="s">
        <v>66</v>
      </c>
      <c r="E219" s="4">
        <v>0</v>
      </c>
    </row>
    <row r="220" spans="2:5" ht="15.75" customHeight="1">
      <c r="B220" s="8"/>
      <c r="C220" s="7">
        <v>329</v>
      </c>
      <c r="D220" s="47" t="s">
        <v>87</v>
      </c>
      <c r="E220" s="4">
        <v>0</v>
      </c>
    </row>
    <row r="221" spans="2:5" ht="24" customHeight="1">
      <c r="B221" s="31" t="s">
        <v>33</v>
      </c>
      <c r="C221" s="67" t="s">
        <v>246</v>
      </c>
      <c r="D221" s="68"/>
      <c r="E221" s="2">
        <f>E222</f>
        <v>30000</v>
      </c>
    </row>
    <row r="222" spans="2:5" ht="21" customHeight="1">
      <c r="B222" s="8"/>
      <c r="C222" s="7">
        <v>3</v>
      </c>
      <c r="D222" s="3" t="s">
        <v>57</v>
      </c>
      <c r="E222" s="4">
        <f>E223</f>
        <v>30000</v>
      </c>
    </row>
    <row r="223" spans="2:5" ht="18" customHeight="1">
      <c r="B223" s="8"/>
      <c r="C223" s="7">
        <v>38</v>
      </c>
      <c r="D223" s="3" t="s">
        <v>276</v>
      </c>
      <c r="E223" s="4">
        <f>E224</f>
        <v>30000</v>
      </c>
    </row>
    <row r="224" spans="2:5" ht="15.75" customHeight="1">
      <c r="B224" s="8"/>
      <c r="C224" s="7">
        <v>381</v>
      </c>
      <c r="D224" s="47" t="s">
        <v>64</v>
      </c>
      <c r="E224" s="4">
        <v>30000</v>
      </c>
    </row>
    <row r="225" spans="2:5" ht="24" customHeight="1">
      <c r="B225" s="31" t="s">
        <v>33</v>
      </c>
      <c r="C225" s="73" t="s">
        <v>247</v>
      </c>
      <c r="D225" s="74"/>
      <c r="E225" s="2">
        <f>SUM(E226)</f>
        <v>0</v>
      </c>
    </row>
    <row r="226" spans="2:5" ht="21" customHeight="1">
      <c r="B226" s="8"/>
      <c r="C226" s="7">
        <v>3</v>
      </c>
      <c r="D226" s="3" t="s">
        <v>57</v>
      </c>
      <c r="E226" s="4">
        <f>E227</f>
        <v>0</v>
      </c>
    </row>
    <row r="227" spans="2:5" ht="18" customHeight="1">
      <c r="B227" s="8"/>
      <c r="C227" s="7">
        <v>38</v>
      </c>
      <c r="D227" s="3" t="s">
        <v>276</v>
      </c>
      <c r="E227" s="4">
        <f>E228+E229</f>
        <v>0</v>
      </c>
    </row>
    <row r="228" spans="2:5" ht="15.75" customHeight="1">
      <c r="B228" s="8"/>
      <c r="C228" s="7">
        <v>381</v>
      </c>
      <c r="D228" s="47" t="s">
        <v>64</v>
      </c>
      <c r="E228" s="4">
        <v>0</v>
      </c>
    </row>
    <row r="229" spans="2:5" ht="15.75" customHeight="1">
      <c r="B229" s="8"/>
      <c r="C229" s="7" t="s">
        <v>108</v>
      </c>
      <c r="D229" s="47" t="s">
        <v>79</v>
      </c>
      <c r="E229" s="4">
        <v>0</v>
      </c>
    </row>
    <row r="230" spans="2:5" ht="24" customHeight="1">
      <c r="B230" s="31" t="s">
        <v>33</v>
      </c>
      <c r="C230" s="67" t="s">
        <v>248</v>
      </c>
      <c r="D230" s="68"/>
      <c r="E230" s="2">
        <f>E231</f>
        <v>10000</v>
      </c>
    </row>
    <row r="231" spans="2:5" ht="21" customHeight="1">
      <c r="B231" s="8"/>
      <c r="C231" s="7">
        <v>3</v>
      </c>
      <c r="D231" s="10" t="s">
        <v>57</v>
      </c>
      <c r="E231" s="4">
        <f>E232</f>
        <v>10000</v>
      </c>
    </row>
    <row r="232" spans="2:5" ht="18" customHeight="1">
      <c r="B232" s="8"/>
      <c r="C232" s="7">
        <v>32</v>
      </c>
      <c r="D232" s="10" t="s">
        <v>62</v>
      </c>
      <c r="E232" s="4">
        <f>E233+E234</f>
        <v>10000</v>
      </c>
    </row>
    <row r="233" spans="2:5" ht="15.75" customHeight="1">
      <c r="B233" s="8"/>
      <c r="C233" s="7">
        <v>322</v>
      </c>
      <c r="D233" s="48" t="s">
        <v>65</v>
      </c>
      <c r="E233" s="4">
        <v>0</v>
      </c>
    </row>
    <row r="234" spans="2:5" ht="15.75" customHeight="1">
      <c r="B234" s="8"/>
      <c r="C234" s="7">
        <v>323</v>
      </c>
      <c r="D234" s="48" t="s">
        <v>66</v>
      </c>
      <c r="E234" s="4">
        <v>10000</v>
      </c>
    </row>
    <row r="235" spans="2:5" ht="24" customHeight="1">
      <c r="B235" s="31" t="s">
        <v>33</v>
      </c>
      <c r="C235" s="67" t="s">
        <v>251</v>
      </c>
      <c r="D235" s="68"/>
      <c r="E235" s="2">
        <f>E236</f>
        <v>250000</v>
      </c>
    </row>
    <row r="236" spans="2:5" ht="21" customHeight="1">
      <c r="B236" s="8"/>
      <c r="C236" s="7">
        <v>4</v>
      </c>
      <c r="D236" s="10" t="s">
        <v>67</v>
      </c>
      <c r="E236" s="4">
        <f>E237</f>
        <v>250000</v>
      </c>
    </row>
    <row r="237" spans="2:5" ht="18" customHeight="1">
      <c r="B237" s="8"/>
      <c r="C237" s="7">
        <v>45</v>
      </c>
      <c r="D237" s="10" t="s">
        <v>68</v>
      </c>
      <c r="E237" s="4">
        <f>E238</f>
        <v>250000</v>
      </c>
    </row>
    <row r="238" spans="2:5" ht="15.75" customHeight="1">
      <c r="B238" s="8"/>
      <c r="C238" s="7">
        <v>451</v>
      </c>
      <c r="D238" s="48" t="s">
        <v>69</v>
      </c>
      <c r="E238" s="4">
        <v>250000</v>
      </c>
    </row>
    <row r="239" spans="2:5" ht="24" customHeight="1">
      <c r="B239" s="31" t="s">
        <v>33</v>
      </c>
      <c r="C239" s="67" t="s">
        <v>249</v>
      </c>
      <c r="D239" s="68"/>
      <c r="E239" s="2">
        <f>E240+E243</f>
        <v>0</v>
      </c>
    </row>
    <row r="240" spans="2:5" ht="21" customHeight="1">
      <c r="B240" s="7"/>
      <c r="C240" s="7">
        <v>3</v>
      </c>
      <c r="D240" s="44" t="s">
        <v>10</v>
      </c>
      <c r="E240" s="4">
        <f>E241</f>
        <v>0</v>
      </c>
    </row>
    <row r="241" spans="2:5" ht="18" customHeight="1">
      <c r="B241" s="7"/>
      <c r="C241" s="7">
        <v>32</v>
      </c>
      <c r="D241" s="44" t="s">
        <v>51</v>
      </c>
      <c r="E241" s="4">
        <f>E242</f>
        <v>0</v>
      </c>
    </row>
    <row r="242" spans="2:5" ht="15.75" customHeight="1">
      <c r="B242" s="8"/>
      <c r="C242" s="7">
        <v>322</v>
      </c>
      <c r="D242" s="48" t="s">
        <v>65</v>
      </c>
      <c r="E242" s="4">
        <v>0</v>
      </c>
    </row>
    <row r="243" spans="2:5" ht="21" customHeight="1">
      <c r="B243" s="8"/>
      <c r="C243" s="7">
        <v>4</v>
      </c>
      <c r="D243" s="10" t="s">
        <v>67</v>
      </c>
      <c r="E243" s="4">
        <f>E244</f>
        <v>0</v>
      </c>
    </row>
    <row r="244" spans="2:5" ht="20.25" customHeight="1">
      <c r="B244" s="8"/>
      <c r="C244" s="7">
        <v>42</v>
      </c>
      <c r="D244" s="8" t="s">
        <v>90</v>
      </c>
      <c r="E244" s="4">
        <f>E245</f>
        <v>0</v>
      </c>
    </row>
    <row r="245" spans="2:5" ht="15.75" customHeight="1">
      <c r="B245" s="8"/>
      <c r="C245" s="7" t="s">
        <v>110</v>
      </c>
      <c r="D245" s="48" t="s">
        <v>111</v>
      </c>
      <c r="E245" s="4">
        <v>0</v>
      </c>
    </row>
    <row r="246" ht="7.5" customHeight="1"/>
    <row r="247" spans="2:5" ht="17.25" customHeight="1">
      <c r="B247" s="65" t="s">
        <v>94</v>
      </c>
      <c r="C247" s="66" t="s">
        <v>177</v>
      </c>
      <c r="D247" s="66" t="s">
        <v>100</v>
      </c>
      <c r="E247" s="63" t="s">
        <v>341</v>
      </c>
    </row>
    <row r="248" spans="2:5" ht="19.5" customHeight="1">
      <c r="B248" s="66"/>
      <c r="C248" s="66"/>
      <c r="D248" s="66"/>
      <c r="E248" s="64"/>
    </row>
    <row r="249" spans="2:5" ht="12.75">
      <c r="B249" s="13">
        <v>1</v>
      </c>
      <c r="C249" s="13">
        <v>2</v>
      </c>
      <c r="D249" s="13">
        <v>3</v>
      </c>
      <c r="E249" s="13">
        <v>4</v>
      </c>
    </row>
    <row r="250" spans="2:5" ht="27" customHeight="1">
      <c r="B250" s="1"/>
      <c r="C250" s="94" t="s">
        <v>250</v>
      </c>
      <c r="D250" s="95"/>
      <c r="E250" s="26">
        <f>E251</f>
        <v>0</v>
      </c>
    </row>
    <row r="251" spans="2:5" ht="24" customHeight="1">
      <c r="B251" s="31" t="s">
        <v>34</v>
      </c>
      <c r="C251" s="67" t="s">
        <v>287</v>
      </c>
      <c r="D251" s="68"/>
      <c r="E251" s="2">
        <f>E252</f>
        <v>0</v>
      </c>
    </row>
    <row r="252" spans="2:5" ht="21" customHeight="1">
      <c r="B252" s="8"/>
      <c r="C252" s="7">
        <v>3</v>
      </c>
      <c r="D252" s="8" t="s">
        <v>57</v>
      </c>
      <c r="E252" s="4">
        <f>E253</f>
        <v>0</v>
      </c>
    </row>
    <row r="253" spans="2:5" ht="18" customHeight="1">
      <c r="B253" s="8"/>
      <c r="C253" s="7">
        <v>38</v>
      </c>
      <c r="D253" s="8" t="s">
        <v>276</v>
      </c>
      <c r="E253" s="4">
        <f>E254</f>
        <v>0</v>
      </c>
    </row>
    <row r="254" spans="2:5" ht="15.75" customHeight="1">
      <c r="B254" s="8"/>
      <c r="C254" s="7">
        <v>381</v>
      </c>
      <c r="D254" s="49" t="s">
        <v>64</v>
      </c>
      <c r="E254" s="4">
        <v>0</v>
      </c>
    </row>
    <row r="255" spans="2:5" ht="27" customHeight="1">
      <c r="B255" s="31"/>
      <c r="C255" s="71" t="s">
        <v>252</v>
      </c>
      <c r="D255" s="72"/>
      <c r="E255" s="26">
        <f>E256</f>
        <v>20000</v>
      </c>
    </row>
    <row r="256" spans="2:5" ht="23.25" customHeight="1">
      <c r="B256" s="31" t="s">
        <v>35</v>
      </c>
      <c r="C256" s="67" t="s">
        <v>253</v>
      </c>
      <c r="D256" s="68"/>
      <c r="E256" s="2">
        <f>E257</f>
        <v>20000</v>
      </c>
    </row>
    <row r="257" spans="2:5" ht="21" customHeight="1">
      <c r="B257" s="8"/>
      <c r="C257" s="7">
        <v>3</v>
      </c>
      <c r="D257" s="8" t="s">
        <v>57</v>
      </c>
      <c r="E257" s="4">
        <f>E258</f>
        <v>20000</v>
      </c>
    </row>
    <row r="258" spans="2:5" ht="18" customHeight="1">
      <c r="B258" s="8"/>
      <c r="C258" s="7">
        <v>38</v>
      </c>
      <c r="D258" s="8" t="s">
        <v>276</v>
      </c>
      <c r="E258" s="4">
        <f>E259+E260</f>
        <v>20000</v>
      </c>
    </row>
    <row r="259" spans="2:5" ht="15.75" customHeight="1">
      <c r="B259" s="8"/>
      <c r="C259" s="7">
        <v>381</v>
      </c>
      <c r="D259" s="49" t="s">
        <v>64</v>
      </c>
      <c r="E259" s="4">
        <v>20000</v>
      </c>
    </row>
    <row r="260" spans="2:5" ht="15.75" customHeight="1">
      <c r="B260" s="8"/>
      <c r="C260" s="7" t="s">
        <v>108</v>
      </c>
      <c r="D260" s="47" t="s">
        <v>79</v>
      </c>
      <c r="E260" s="4">
        <v>0</v>
      </c>
    </row>
    <row r="261" spans="2:5" ht="27" customHeight="1">
      <c r="B261" s="31"/>
      <c r="C261" s="71" t="s">
        <v>254</v>
      </c>
      <c r="D261" s="72"/>
      <c r="E261" s="26">
        <f>E262+E267+E272</f>
        <v>0</v>
      </c>
    </row>
    <row r="262" spans="2:5" ht="24" customHeight="1">
      <c r="B262" s="31" t="s">
        <v>36</v>
      </c>
      <c r="C262" s="67" t="s">
        <v>255</v>
      </c>
      <c r="D262" s="68"/>
      <c r="E262" s="2">
        <f>E263</f>
        <v>0</v>
      </c>
    </row>
    <row r="263" spans="2:5" ht="21" customHeight="1">
      <c r="B263" s="8"/>
      <c r="C263" s="7">
        <v>3</v>
      </c>
      <c r="D263" s="8" t="s">
        <v>57</v>
      </c>
      <c r="E263" s="4">
        <f>E264</f>
        <v>0</v>
      </c>
    </row>
    <row r="264" spans="2:5" ht="18" customHeight="1">
      <c r="B264" s="8"/>
      <c r="C264" s="7">
        <v>38</v>
      </c>
      <c r="D264" s="8" t="s">
        <v>276</v>
      </c>
      <c r="E264" s="4">
        <f>E265+E266</f>
        <v>0</v>
      </c>
    </row>
    <row r="265" spans="2:5" ht="15.75" customHeight="1">
      <c r="B265" s="8"/>
      <c r="C265" s="7">
        <v>381</v>
      </c>
      <c r="D265" s="49" t="s">
        <v>64</v>
      </c>
      <c r="E265" s="4">
        <v>0</v>
      </c>
    </row>
    <row r="266" spans="2:5" ht="15.75" customHeight="1">
      <c r="B266" s="8"/>
      <c r="C266" s="7" t="s">
        <v>108</v>
      </c>
      <c r="D266" s="49" t="s">
        <v>79</v>
      </c>
      <c r="E266" s="4">
        <v>0</v>
      </c>
    </row>
    <row r="267" spans="2:5" ht="24" customHeight="1">
      <c r="B267" s="31" t="s">
        <v>180</v>
      </c>
      <c r="C267" s="67" t="s">
        <v>281</v>
      </c>
      <c r="D267" s="68"/>
      <c r="E267" s="2">
        <f>E268</f>
        <v>0</v>
      </c>
    </row>
    <row r="268" spans="2:5" ht="21" customHeight="1">
      <c r="B268" s="8"/>
      <c r="C268" s="7">
        <v>3</v>
      </c>
      <c r="D268" s="8" t="s">
        <v>57</v>
      </c>
      <c r="E268" s="4">
        <f>E269</f>
        <v>0</v>
      </c>
    </row>
    <row r="269" spans="2:5" ht="18" customHeight="1">
      <c r="B269" s="8"/>
      <c r="C269" s="7">
        <v>38</v>
      </c>
      <c r="D269" s="8" t="s">
        <v>276</v>
      </c>
      <c r="E269" s="4">
        <f>E270+E271</f>
        <v>0</v>
      </c>
    </row>
    <row r="270" spans="2:5" ht="15.75" customHeight="1">
      <c r="B270" s="8"/>
      <c r="C270" s="7">
        <v>381</v>
      </c>
      <c r="D270" s="49" t="s">
        <v>64</v>
      </c>
      <c r="E270" s="4">
        <v>0</v>
      </c>
    </row>
    <row r="271" spans="2:5" ht="15.75" customHeight="1">
      <c r="B271" s="8"/>
      <c r="C271" s="7" t="s">
        <v>108</v>
      </c>
      <c r="D271" s="49" t="s">
        <v>79</v>
      </c>
      <c r="E271" s="4">
        <v>0</v>
      </c>
    </row>
    <row r="272" spans="2:5" ht="24" customHeight="1">
      <c r="B272" s="31" t="s">
        <v>36</v>
      </c>
      <c r="C272" s="67" t="s">
        <v>284</v>
      </c>
      <c r="D272" s="68"/>
      <c r="E272" s="2">
        <f>E273</f>
        <v>0</v>
      </c>
    </row>
    <row r="273" spans="2:5" ht="21" customHeight="1">
      <c r="B273" s="8"/>
      <c r="C273" s="7" t="s">
        <v>231</v>
      </c>
      <c r="D273" s="8" t="s">
        <v>4</v>
      </c>
      <c r="E273" s="4">
        <f>E274</f>
        <v>0</v>
      </c>
    </row>
    <row r="274" spans="2:5" ht="18" customHeight="1">
      <c r="B274" s="8"/>
      <c r="C274" s="7" t="s">
        <v>285</v>
      </c>
      <c r="D274" s="8" t="s">
        <v>286</v>
      </c>
      <c r="E274" s="4">
        <f>E275</f>
        <v>0</v>
      </c>
    </row>
    <row r="275" spans="2:5" ht="15.75" customHeight="1">
      <c r="B275" s="8"/>
      <c r="C275" s="7" t="s">
        <v>112</v>
      </c>
      <c r="D275" s="49" t="s">
        <v>75</v>
      </c>
      <c r="E275" s="4">
        <v>0</v>
      </c>
    </row>
    <row r="276" spans="2:5" ht="27" customHeight="1">
      <c r="B276" s="8"/>
      <c r="C276" s="71" t="s">
        <v>256</v>
      </c>
      <c r="D276" s="72"/>
      <c r="E276" s="26">
        <f>E277+E281+E285+E289+E297+E301</f>
        <v>181000</v>
      </c>
    </row>
    <row r="277" spans="2:5" ht="24" customHeight="1">
      <c r="B277" s="31" t="s">
        <v>37</v>
      </c>
      <c r="C277" s="67" t="s">
        <v>257</v>
      </c>
      <c r="D277" s="68"/>
      <c r="E277" s="2">
        <f>E278</f>
        <v>100000</v>
      </c>
    </row>
    <row r="278" spans="2:5" ht="21" customHeight="1">
      <c r="B278" s="8"/>
      <c r="C278" s="7">
        <v>3</v>
      </c>
      <c r="D278" s="8" t="s">
        <v>57</v>
      </c>
      <c r="E278" s="4">
        <f>E279</f>
        <v>100000</v>
      </c>
    </row>
    <row r="279" spans="2:5" ht="18" customHeight="1">
      <c r="B279" s="8"/>
      <c r="C279" s="7">
        <v>37</v>
      </c>
      <c r="D279" s="8" t="s">
        <v>88</v>
      </c>
      <c r="E279" s="4">
        <f>E280</f>
        <v>100000</v>
      </c>
    </row>
    <row r="280" spans="2:5" ht="15.75" customHeight="1">
      <c r="B280" s="8"/>
      <c r="C280" s="7">
        <v>372</v>
      </c>
      <c r="D280" s="49" t="s">
        <v>89</v>
      </c>
      <c r="E280" s="4">
        <v>100000</v>
      </c>
    </row>
    <row r="281" spans="2:5" ht="24" customHeight="1">
      <c r="B281" s="31" t="s">
        <v>38</v>
      </c>
      <c r="C281" s="67" t="s">
        <v>258</v>
      </c>
      <c r="D281" s="68"/>
      <c r="E281" s="2">
        <f>E282</f>
        <v>42000</v>
      </c>
    </row>
    <row r="282" spans="2:5" ht="21" customHeight="1">
      <c r="B282" s="8"/>
      <c r="C282" s="7">
        <v>3</v>
      </c>
      <c r="D282" s="8" t="s">
        <v>57</v>
      </c>
      <c r="E282" s="4">
        <f>E283</f>
        <v>42000</v>
      </c>
    </row>
    <row r="283" spans="2:5" ht="17.25" customHeight="1">
      <c r="B283" s="8"/>
      <c r="C283" s="7">
        <v>37</v>
      </c>
      <c r="D283" s="8" t="s">
        <v>88</v>
      </c>
      <c r="E283" s="4">
        <f>E284</f>
        <v>42000</v>
      </c>
    </row>
    <row r="284" spans="2:5" ht="15.75" customHeight="1">
      <c r="B284" s="8"/>
      <c r="C284" s="7">
        <v>372</v>
      </c>
      <c r="D284" s="49" t="s">
        <v>89</v>
      </c>
      <c r="E284" s="4">
        <v>42000</v>
      </c>
    </row>
    <row r="285" spans="2:5" ht="24" customHeight="1">
      <c r="B285" s="31" t="s">
        <v>39</v>
      </c>
      <c r="C285" s="67" t="s">
        <v>259</v>
      </c>
      <c r="D285" s="68"/>
      <c r="E285" s="2">
        <f>E286</f>
        <v>5000</v>
      </c>
    </row>
    <row r="286" spans="2:5" ht="21" customHeight="1">
      <c r="B286" s="8"/>
      <c r="C286" s="7">
        <v>3</v>
      </c>
      <c r="D286" s="8" t="s">
        <v>57</v>
      </c>
      <c r="E286" s="4">
        <f>E287</f>
        <v>5000</v>
      </c>
    </row>
    <row r="287" spans="2:5" ht="18" customHeight="1">
      <c r="B287" s="8"/>
      <c r="C287" s="7">
        <v>38</v>
      </c>
      <c r="D287" s="8" t="s">
        <v>282</v>
      </c>
      <c r="E287" s="4">
        <f>E288</f>
        <v>5000</v>
      </c>
    </row>
    <row r="288" spans="2:5" ht="15.75" customHeight="1">
      <c r="B288" s="8"/>
      <c r="C288" s="7">
        <v>381</v>
      </c>
      <c r="D288" s="49" t="s">
        <v>64</v>
      </c>
      <c r="E288" s="4">
        <v>5000</v>
      </c>
    </row>
    <row r="289" spans="2:5" ht="24" customHeight="1">
      <c r="B289" s="31" t="s">
        <v>40</v>
      </c>
      <c r="C289" s="67" t="s">
        <v>283</v>
      </c>
      <c r="D289" s="68"/>
      <c r="E289" s="2">
        <f>E290</f>
        <v>4000</v>
      </c>
    </row>
    <row r="290" spans="2:5" ht="21" customHeight="1">
      <c r="B290" s="8"/>
      <c r="C290" s="7">
        <v>3</v>
      </c>
      <c r="D290" s="8" t="s">
        <v>57</v>
      </c>
      <c r="E290" s="4">
        <f>E291</f>
        <v>4000</v>
      </c>
    </row>
    <row r="291" spans="2:5" ht="18" customHeight="1">
      <c r="B291" s="8"/>
      <c r="C291" s="7">
        <v>37</v>
      </c>
      <c r="D291" s="8" t="s">
        <v>88</v>
      </c>
      <c r="E291" s="4">
        <f>E292</f>
        <v>4000</v>
      </c>
    </row>
    <row r="292" spans="2:5" ht="15.75" customHeight="1">
      <c r="B292" s="8"/>
      <c r="C292" s="7">
        <v>372</v>
      </c>
      <c r="D292" s="49" t="s">
        <v>89</v>
      </c>
      <c r="E292" s="4">
        <v>4000</v>
      </c>
    </row>
    <row r="293" ht="26.25" customHeight="1"/>
    <row r="294" spans="2:5" ht="17.25" customHeight="1">
      <c r="B294" s="65" t="s">
        <v>94</v>
      </c>
      <c r="C294" s="66" t="s">
        <v>177</v>
      </c>
      <c r="D294" s="66" t="s">
        <v>100</v>
      </c>
      <c r="E294" s="63" t="s">
        <v>341</v>
      </c>
    </row>
    <row r="295" spans="2:5" ht="19.5" customHeight="1">
      <c r="B295" s="66"/>
      <c r="C295" s="66"/>
      <c r="D295" s="66"/>
      <c r="E295" s="64"/>
    </row>
    <row r="296" spans="2:5" ht="12.75">
      <c r="B296" s="13">
        <v>1</v>
      </c>
      <c r="C296" s="13">
        <v>2</v>
      </c>
      <c r="D296" s="13">
        <v>3</v>
      </c>
      <c r="E296" s="13">
        <v>4</v>
      </c>
    </row>
    <row r="297" spans="2:5" ht="24" customHeight="1">
      <c r="B297" s="31" t="s">
        <v>41</v>
      </c>
      <c r="C297" s="67" t="s">
        <v>260</v>
      </c>
      <c r="D297" s="68"/>
      <c r="E297" s="2">
        <f>E298</f>
        <v>30000</v>
      </c>
    </row>
    <row r="298" spans="2:5" ht="21" customHeight="1">
      <c r="B298" s="8"/>
      <c r="C298" s="7">
        <v>3</v>
      </c>
      <c r="D298" s="8" t="s">
        <v>57</v>
      </c>
      <c r="E298" s="4">
        <f>E299</f>
        <v>30000</v>
      </c>
    </row>
    <row r="299" spans="2:5" ht="18" customHeight="1">
      <c r="B299" s="8"/>
      <c r="C299" s="7">
        <v>38</v>
      </c>
      <c r="D299" s="8" t="s">
        <v>282</v>
      </c>
      <c r="E299" s="4">
        <f>E300</f>
        <v>30000</v>
      </c>
    </row>
    <row r="300" spans="2:5" ht="15.75" customHeight="1">
      <c r="B300" s="8"/>
      <c r="C300" s="7">
        <v>381</v>
      </c>
      <c r="D300" s="49" t="s">
        <v>64</v>
      </c>
      <c r="E300" s="4">
        <v>30000</v>
      </c>
    </row>
    <row r="301" spans="2:5" ht="24" customHeight="1">
      <c r="B301" s="31" t="s">
        <v>42</v>
      </c>
      <c r="C301" s="67" t="s">
        <v>261</v>
      </c>
      <c r="D301" s="68"/>
      <c r="E301" s="2">
        <f>E302</f>
        <v>0</v>
      </c>
    </row>
    <row r="302" spans="2:5" ht="21" customHeight="1">
      <c r="B302" s="8"/>
      <c r="C302" s="7">
        <v>4</v>
      </c>
      <c r="D302" s="8" t="s">
        <v>72</v>
      </c>
      <c r="E302" s="4">
        <f>E303</f>
        <v>0</v>
      </c>
    </row>
    <row r="303" spans="2:5" ht="17.25" customHeight="1">
      <c r="B303" s="8"/>
      <c r="C303" s="7">
        <v>42</v>
      </c>
      <c r="D303" s="8" t="s">
        <v>90</v>
      </c>
      <c r="E303" s="4">
        <f>E304</f>
        <v>0</v>
      </c>
    </row>
    <row r="304" spans="2:5" ht="15.75" customHeight="1">
      <c r="B304" s="8"/>
      <c r="C304" s="7">
        <v>421</v>
      </c>
      <c r="D304" s="49" t="s">
        <v>75</v>
      </c>
      <c r="E304" s="4">
        <v>0</v>
      </c>
    </row>
    <row r="305" spans="2:5" ht="34.5" customHeight="1">
      <c r="B305" s="31"/>
      <c r="C305" s="67" t="s">
        <v>195</v>
      </c>
      <c r="D305" s="68"/>
      <c r="E305" s="11">
        <f>E306</f>
        <v>579400</v>
      </c>
    </row>
    <row r="306" spans="2:5" ht="27.75" customHeight="1">
      <c r="B306" s="31"/>
      <c r="C306" s="79" t="s">
        <v>196</v>
      </c>
      <c r="D306" s="80"/>
      <c r="E306" s="26">
        <f>E307</f>
        <v>579400</v>
      </c>
    </row>
    <row r="307" spans="2:5" ht="24" customHeight="1">
      <c r="B307" s="31" t="s">
        <v>43</v>
      </c>
      <c r="C307" s="67" t="s">
        <v>223</v>
      </c>
      <c r="D307" s="68"/>
      <c r="E307" s="2">
        <f>E308</f>
        <v>579400</v>
      </c>
    </row>
    <row r="308" spans="2:5" ht="21.75" customHeight="1">
      <c r="B308" s="8"/>
      <c r="C308" s="7">
        <v>3</v>
      </c>
      <c r="D308" s="8" t="s">
        <v>57</v>
      </c>
      <c r="E308" s="4">
        <f>E309+E313</f>
        <v>579400</v>
      </c>
    </row>
    <row r="309" spans="2:5" ht="18" customHeight="1">
      <c r="B309" s="8"/>
      <c r="C309" s="7">
        <v>31</v>
      </c>
      <c r="D309" s="8" t="s">
        <v>91</v>
      </c>
      <c r="E309" s="4">
        <f>E310+E311+E312</f>
        <v>557600</v>
      </c>
    </row>
    <row r="310" spans="2:5" ht="15.75" customHeight="1">
      <c r="B310" s="8"/>
      <c r="C310" s="7">
        <v>311</v>
      </c>
      <c r="D310" s="49" t="s">
        <v>268</v>
      </c>
      <c r="E310" s="4">
        <v>484000</v>
      </c>
    </row>
    <row r="311" spans="2:5" ht="15.75" customHeight="1">
      <c r="B311" s="8"/>
      <c r="C311" s="7">
        <v>312</v>
      </c>
      <c r="D311" s="49" t="s">
        <v>92</v>
      </c>
      <c r="E311" s="4">
        <v>0</v>
      </c>
    </row>
    <row r="312" spans="2:5" ht="15.75" customHeight="1">
      <c r="B312" s="8"/>
      <c r="C312" s="7">
        <v>313</v>
      </c>
      <c r="D312" s="49" t="s">
        <v>93</v>
      </c>
      <c r="E312" s="4">
        <v>73600</v>
      </c>
    </row>
    <row r="313" spans="2:5" ht="18" customHeight="1">
      <c r="B313" s="8"/>
      <c r="C313" s="7">
        <v>32</v>
      </c>
      <c r="D313" s="8" t="s">
        <v>179</v>
      </c>
      <c r="E313" s="4">
        <f>E314+E315+E316</f>
        <v>21800</v>
      </c>
    </row>
    <row r="314" spans="2:5" ht="15.75" customHeight="1">
      <c r="B314" s="8"/>
      <c r="C314" s="45">
        <v>321</v>
      </c>
      <c r="D314" s="49" t="s">
        <v>98</v>
      </c>
      <c r="E314" s="4">
        <v>21800</v>
      </c>
    </row>
    <row r="315" spans="2:5" ht="15.75" customHeight="1">
      <c r="B315" s="3"/>
      <c r="C315" s="44">
        <v>322</v>
      </c>
      <c r="D315" s="47" t="s">
        <v>12</v>
      </c>
      <c r="E315" s="4">
        <v>0</v>
      </c>
    </row>
    <row r="316" spans="2:5" ht="15.75" customHeight="1">
      <c r="B316" s="8"/>
      <c r="C316" s="7">
        <v>329</v>
      </c>
      <c r="D316" s="49" t="s">
        <v>11</v>
      </c>
      <c r="E316" s="4">
        <v>0</v>
      </c>
    </row>
    <row r="317" spans="2:5" ht="36.75" customHeight="1">
      <c r="B317" s="31"/>
      <c r="C317" s="69" t="s">
        <v>194</v>
      </c>
      <c r="D317" s="81"/>
      <c r="E317" s="11">
        <f>E318</f>
        <v>93900</v>
      </c>
    </row>
    <row r="318" spans="2:5" ht="27.75" customHeight="1">
      <c r="B318" s="31"/>
      <c r="C318" s="71" t="s">
        <v>197</v>
      </c>
      <c r="D318" s="72"/>
      <c r="E318" s="26">
        <f>E319+E330</f>
        <v>93900</v>
      </c>
    </row>
    <row r="319" spans="2:5" ht="24" customHeight="1">
      <c r="B319" s="31" t="s">
        <v>33</v>
      </c>
      <c r="C319" s="67" t="s">
        <v>224</v>
      </c>
      <c r="D319" s="68"/>
      <c r="E319" s="2">
        <f>SUM(E320)</f>
        <v>92750</v>
      </c>
    </row>
    <row r="320" spans="2:5" ht="21" customHeight="1">
      <c r="B320" s="3"/>
      <c r="C320" s="44">
        <v>3</v>
      </c>
      <c r="D320" s="3" t="s">
        <v>57</v>
      </c>
      <c r="E320" s="4">
        <f>E321+E325</f>
        <v>92750</v>
      </c>
    </row>
    <row r="321" spans="2:5" ht="18" customHeight="1">
      <c r="B321" s="3"/>
      <c r="C321" s="44">
        <v>31</v>
      </c>
      <c r="D321" s="3" t="s">
        <v>91</v>
      </c>
      <c r="E321" s="4">
        <f>E322+E323+E324</f>
        <v>84800</v>
      </c>
    </row>
    <row r="322" spans="2:5" ht="15.75" customHeight="1">
      <c r="B322" s="3"/>
      <c r="C322" s="44">
        <v>311</v>
      </c>
      <c r="D322" s="47" t="s">
        <v>268</v>
      </c>
      <c r="E322" s="4">
        <v>73600</v>
      </c>
    </row>
    <row r="323" spans="2:5" ht="15.75" customHeight="1">
      <c r="B323" s="3"/>
      <c r="C323" s="44">
        <v>312</v>
      </c>
      <c r="D323" s="47" t="s">
        <v>92</v>
      </c>
      <c r="E323" s="4">
        <v>0</v>
      </c>
    </row>
    <row r="324" spans="2:5" ht="15.75" customHeight="1">
      <c r="B324" s="3"/>
      <c r="C324" s="44">
        <v>313</v>
      </c>
      <c r="D324" s="47" t="s">
        <v>93</v>
      </c>
      <c r="E324" s="4">
        <v>11200</v>
      </c>
    </row>
    <row r="325" spans="2:5" ht="18" customHeight="1">
      <c r="B325" s="3"/>
      <c r="C325" s="44">
        <v>32</v>
      </c>
      <c r="D325" s="3" t="s">
        <v>179</v>
      </c>
      <c r="E325" s="4">
        <f>E326+E327+E328+E329</f>
        <v>7950</v>
      </c>
    </row>
    <row r="326" spans="2:5" ht="15.75" customHeight="1">
      <c r="B326" s="8"/>
      <c r="C326" s="45">
        <v>321</v>
      </c>
      <c r="D326" s="49" t="s">
        <v>98</v>
      </c>
      <c r="E326" s="4">
        <v>2650</v>
      </c>
    </row>
    <row r="327" spans="2:5" ht="15.75" customHeight="1">
      <c r="B327" s="3"/>
      <c r="C327" s="44">
        <v>322</v>
      </c>
      <c r="D327" s="47" t="s">
        <v>12</v>
      </c>
      <c r="E327" s="4">
        <v>1500</v>
      </c>
    </row>
    <row r="328" spans="2:5" ht="15.75" customHeight="1">
      <c r="B328" s="3"/>
      <c r="C328" s="44">
        <v>323</v>
      </c>
      <c r="D328" s="47" t="s">
        <v>0</v>
      </c>
      <c r="E328" s="4">
        <v>3400</v>
      </c>
    </row>
    <row r="329" spans="2:5" ht="15.75" customHeight="1">
      <c r="B329" s="3"/>
      <c r="C329" s="44">
        <v>329</v>
      </c>
      <c r="D329" s="47" t="s">
        <v>13</v>
      </c>
      <c r="E329" s="4">
        <v>400</v>
      </c>
    </row>
    <row r="330" spans="2:5" ht="24" customHeight="1">
      <c r="B330" s="31" t="s">
        <v>33</v>
      </c>
      <c r="C330" s="73" t="s">
        <v>225</v>
      </c>
      <c r="D330" s="74"/>
      <c r="E330" s="2">
        <f>SUM(E331)</f>
        <v>1150</v>
      </c>
    </row>
    <row r="331" spans="2:5" ht="21" customHeight="1">
      <c r="B331" s="8"/>
      <c r="C331" s="44">
        <v>4</v>
      </c>
      <c r="D331" s="3" t="s">
        <v>14</v>
      </c>
      <c r="E331" s="4">
        <f>SUM(E332)</f>
        <v>1150</v>
      </c>
    </row>
    <row r="332" spans="2:5" ht="18" customHeight="1">
      <c r="B332" s="8"/>
      <c r="C332" s="44">
        <v>42</v>
      </c>
      <c r="D332" s="3" t="s">
        <v>5</v>
      </c>
      <c r="E332" s="4">
        <f>SUM(E333+E334)</f>
        <v>1150</v>
      </c>
    </row>
    <row r="333" spans="2:5" ht="15.75" customHeight="1">
      <c r="B333" s="8"/>
      <c r="C333" s="44">
        <v>422</v>
      </c>
      <c r="D333" s="47" t="s">
        <v>6</v>
      </c>
      <c r="E333" s="4">
        <v>0</v>
      </c>
    </row>
    <row r="334" spans="2:5" ht="15.75" customHeight="1">
      <c r="B334" s="8"/>
      <c r="C334" s="44">
        <v>424</v>
      </c>
      <c r="D334" s="47" t="s">
        <v>15</v>
      </c>
      <c r="E334" s="4">
        <v>1150</v>
      </c>
    </row>
    <row r="335" spans="2:5" ht="34.5" customHeight="1">
      <c r="B335" s="8"/>
      <c r="C335" s="3"/>
      <c r="D335" s="1" t="s">
        <v>16</v>
      </c>
      <c r="E335" s="2">
        <f>E5</f>
        <v>3662500</v>
      </c>
    </row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</sheetData>
  <sheetProtection/>
  <mergeCells count="108">
    <mergeCell ref="C247:C248"/>
    <mergeCell ref="C255:D255"/>
    <mergeCell ref="D247:D248"/>
    <mergeCell ref="C262:D262"/>
    <mergeCell ref="C256:D256"/>
    <mergeCell ref="C250:D250"/>
    <mergeCell ref="C261:D261"/>
    <mergeCell ref="B49:B50"/>
    <mergeCell ref="C49:C50"/>
    <mergeCell ref="D49:D50"/>
    <mergeCell ref="C102:D102"/>
    <mergeCell ref="C88:D88"/>
    <mergeCell ref="C60:D60"/>
    <mergeCell ref="C77:D77"/>
    <mergeCell ref="C78:D78"/>
    <mergeCell ref="C59:D59"/>
    <mergeCell ref="C84:D84"/>
    <mergeCell ref="B2:B3"/>
    <mergeCell ref="C2:C3"/>
    <mergeCell ref="B5:D5"/>
    <mergeCell ref="C6:D6"/>
    <mergeCell ref="C7:D7"/>
    <mergeCell ref="C44:D44"/>
    <mergeCell ref="C19:D19"/>
    <mergeCell ref="C25:D25"/>
    <mergeCell ref="C38:D38"/>
    <mergeCell ref="C31:D31"/>
    <mergeCell ref="C8:D8"/>
    <mergeCell ref="E2:E3"/>
    <mergeCell ref="C93:D93"/>
    <mergeCell ref="C110:D110"/>
    <mergeCell ref="C43:D43"/>
    <mergeCell ref="C55:D55"/>
    <mergeCell ref="C73:D73"/>
    <mergeCell ref="C92:D92"/>
    <mergeCell ref="C83:D83"/>
    <mergeCell ref="E49:E50"/>
    <mergeCell ref="D2:D3"/>
    <mergeCell ref="C330:D330"/>
    <mergeCell ref="C301:D301"/>
    <mergeCell ref="C306:D306"/>
    <mergeCell ref="C307:D307"/>
    <mergeCell ref="C317:D317"/>
    <mergeCell ref="C319:D319"/>
    <mergeCell ref="C305:D305"/>
    <mergeCell ref="C276:D276"/>
    <mergeCell ref="C137:D137"/>
    <mergeCell ref="C318:D318"/>
    <mergeCell ref="C216:D216"/>
    <mergeCell ref="C221:D221"/>
    <mergeCell ref="C163:D163"/>
    <mergeCell ref="C155:D155"/>
    <mergeCell ref="C156:D156"/>
    <mergeCell ref="C281:D281"/>
    <mergeCell ref="C177:D177"/>
    <mergeCell ref="C67:D67"/>
    <mergeCell ref="C225:D225"/>
    <mergeCell ref="C167:D167"/>
    <mergeCell ref="C168:D168"/>
    <mergeCell ref="C172:D172"/>
    <mergeCell ref="C123:D123"/>
    <mergeCell ref="C117:D117"/>
    <mergeCell ref="C142:D142"/>
    <mergeCell ref="C182:D182"/>
    <mergeCell ref="C189:D189"/>
    <mergeCell ref="C176:D176"/>
    <mergeCell ref="C210:D210"/>
    <mergeCell ref="C136:D136"/>
    <mergeCell ref="C199:D199"/>
    <mergeCell ref="C209:D209"/>
    <mergeCell ref="C200:D200"/>
    <mergeCell ref="C190:D190"/>
    <mergeCell ref="C205:D205"/>
    <mergeCell ref="C141:D141"/>
    <mergeCell ref="C277:D277"/>
    <mergeCell ref="C289:D289"/>
    <mergeCell ref="C285:D285"/>
    <mergeCell ref="C297:D297"/>
    <mergeCell ref="C272:D272"/>
    <mergeCell ref="E148:E149"/>
    <mergeCell ref="B99:B100"/>
    <mergeCell ref="C99:C100"/>
    <mergeCell ref="D99:D100"/>
    <mergeCell ref="E99:E100"/>
    <mergeCell ref="C106:D106"/>
    <mergeCell ref="C111:D111"/>
    <mergeCell ref="C128:D128"/>
    <mergeCell ref="C132:D132"/>
    <mergeCell ref="C124:D124"/>
    <mergeCell ref="B294:B295"/>
    <mergeCell ref="C294:C295"/>
    <mergeCell ref="D294:D295"/>
    <mergeCell ref="B148:B149"/>
    <mergeCell ref="C148:C149"/>
    <mergeCell ref="D148:D149"/>
    <mergeCell ref="C251:D251"/>
    <mergeCell ref="C267:D267"/>
    <mergeCell ref="C151:D151"/>
    <mergeCell ref="E294:E295"/>
    <mergeCell ref="B196:B197"/>
    <mergeCell ref="C196:C197"/>
    <mergeCell ref="D196:D197"/>
    <mergeCell ref="E196:E197"/>
    <mergeCell ref="B247:B248"/>
    <mergeCell ref="E247:E248"/>
    <mergeCell ref="C235:D235"/>
    <mergeCell ref="C230:D230"/>
    <mergeCell ref="C239:D239"/>
  </mergeCells>
  <printOptions/>
  <pageMargins left="0.5905511811023623" right="0.5511811023622047" top="0.5905511811023623" bottom="0.3937007874015748" header="0.3937007874015748" footer="0.1968503937007874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x</cp:lastModifiedBy>
  <cp:lastPrinted>2013-01-18T11:57:59Z</cp:lastPrinted>
  <dcterms:created xsi:type="dcterms:W3CDTF">2004-01-09T13:07:12Z</dcterms:created>
  <dcterms:modified xsi:type="dcterms:W3CDTF">2013-01-18T12:06:07Z</dcterms:modified>
  <cp:category/>
  <cp:version/>
  <cp:contentType/>
  <cp:contentStatus/>
</cp:coreProperties>
</file>