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599" activeTab="1"/>
  </bookViews>
  <sheets>
    <sheet name="Izvještaj-Plan raz.prog. invest" sheetId="1" r:id="rId1"/>
    <sheet name="Izvještaj- Plan raz.prog.-kap.p" sheetId="2" r:id="rId2"/>
  </sheets>
  <definedNames>
    <definedName name="_xlnm.Print_Area" localSheetId="1">'Izvještaj- Plan raz.prog.-kap.p'!$A$1:$E$27</definedName>
    <definedName name="_xlnm.Print_Area" localSheetId="0">'Izvještaj-Plan raz.prog. invest'!$A$1:$E$84</definedName>
  </definedNames>
  <calcPr fullCalcOnLoad="1"/>
</workbook>
</file>

<file path=xl/sharedStrings.xml><?xml version="1.0" encoding="utf-8"?>
<sst xmlns="http://schemas.openxmlformats.org/spreadsheetml/2006/main" count="143" uniqueCount="128">
  <si>
    <t>S V E U K U P N O</t>
  </si>
  <si>
    <t xml:space="preserve">  GRAD  HVAR</t>
  </si>
  <si>
    <t xml:space="preserve">  Izgradnja dom za starije "Novak Leonidas"</t>
  </si>
  <si>
    <t xml:space="preserve">  Kapitalna pomoći DVD-u Hvar</t>
  </si>
  <si>
    <t xml:space="preserve">  Izgradnja gradskog groblja</t>
  </si>
  <si>
    <t xml:space="preserve"> T.Projekt: Dovršetak vatrogasnog doma </t>
  </si>
  <si>
    <t>K1012 02</t>
  </si>
  <si>
    <t xml:space="preserve">  Kapitalna pomoć Hvarskom vodovodu Jelsa</t>
  </si>
  <si>
    <t xml:space="preserve">  Održavanje cesta i prometnica</t>
  </si>
  <si>
    <t>K1006 02</t>
  </si>
  <si>
    <t xml:space="preserve">  Otkup zemljišta za ceste i prometnice</t>
  </si>
  <si>
    <t xml:space="preserve">  Izgradnja lokalnih cesta i puteva</t>
  </si>
  <si>
    <t xml:space="preserve">  Nabavka opreme za poslovanje</t>
  </si>
  <si>
    <t>Bročana oznaka i naziv programa/projekta/aktivnosti</t>
  </si>
  <si>
    <t>A1008 01</t>
  </si>
  <si>
    <t xml:space="preserve">  Geodetsko-katastarske usluge</t>
  </si>
  <si>
    <t>K1008 02</t>
  </si>
  <si>
    <t>K1008 03</t>
  </si>
  <si>
    <t xml:space="preserve">  Otkup zemljišta za opće namjene</t>
  </si>
  <si>
    <t>A1010 01</t>
  </si>
  <si>
    <t>K1010 02</t>
  </si>
  <si>
    <t xml:space="preserve">  Izgradnja javnih površina</t>
  </si>
  <si>
    <t xml:space="preserve">  Kupnja zemljišta</t>
  </si>
  <si>
    <t xml:space="preserve">  Održavanje obale i obalnog pojasa</t>
  </si>
  <si>
    <t>A1015 01</t>
  </si>
  <si>
    <t xml:space="preserve">  Pomoć Muzeju za sanac.crkve Sv.Marka</t>
  </si>
  <si>
    <t xml:space="preserve">  Održavanje spomenika kulture</t>
  </si>
  <si>
    <t xml:space="preserve">  Dodatna ulaganja na Palači Vukašinović</t>
  </si>
  <si>
    <t xml:space="preserve"> Program 2001: Predškolski odgoj</t>
  </si>
  <si>
    <t xml:space="preserve"> Program1001: Javna uprava i administracija</t>
  </si>
  <si>
    <t xml:space="preserve">  Pomoći Komunalnom za sanaciju odlagališta
  i gradnju reciklažnog dvorišta</t>
  </si>
  <si>
    <t xml:space="preserve">  Prostorni planovi i ostalo</t>
  </si>
  <si>
    <t xml:space="preserve">  Nabava rasvjet.tijela i izgradnja javne rasvjete</t>
  </si>
  <si>
    <t xml:space="preserve">  Dodatna ulaganja na zgradi dječjeg vrtića Hvar</t>
  </si>
  <si>
    <t xml:space="preserve">IZVJEŠTAJ O PROVEDBI PLANA </t>
  </si>
  <si>
    <t>Indeks</t>
  </si>
  <si>
    <t>IZVJEŠTAJ O PROVEDBI PLANA RAZVOJNIH PROGRAMA</t>
  </si>
  <si>
    <t xml:space="preserve"> K projekt K1001 03: Nabavka opreme za poslovanje</t>
  </si>
  <si>
    <t>K1001 03</t>
  </si>
  <si>
    <t xml:space="preserve"> K projekt K1006 02: Adaptacija i dogradnja zgrade Zakaštil</t>
  </si>
  <si>
    <t xml:space="preserve"> Program1008: Izgradnja i održavanje cesta i puteva</t>
  </si>
  <si>
    <t xml:space="preserve"> Aktivnost A1008 01: Održavanje cesta i prometnica</t>
  </si>
  <si>
    <t xml:space="preserve"> K.projekt K1008 02: Kupnja zemljišta za prometnice</t>
  </si>
  <si>
    <t xml:space="preserve"> K projekt K1008 03: Gradnja cesta i puteva</t>
  </si>
  <si>
    <t xml:space="preserve"> Program1009: Zaštita okoliša i gospodarenje otpadom</t>
  </si>
  <si>
    <t xml:space="preserve"> K projekt K1009 03: Kupnja zemljišta za sanaciju odlagališta</t>
  </si>
  <si>
    <t>K1009 03</t>
  </si>
  <si>
    <t xml:space="preserve">  Kupnja zemljišta za sanaciju odlagališta kom.otpada</t>
  </si>
  <si>
    <t xml:space="preserve"> Program1010: Prostorno uređenje i unapređ. stanovanja</t>
  </si>
  <si>
    <t xml:space="preserve"> Aktivnost A1010 01: Geodetsko-katastarski poslovi</t>
  </si>
  <si>
    <t xml:space="preserve"> K.projekt K1010 02: Planovi i projekti prostornog uređenja</t>
  </si>
  <si>
    <t xml:space="preserve"> K projekt K1010 03: Kupnja zemljišta za opće namjene</t>
  </si>
  <si>
    <t>K1010 03</t>
  </si>
  <si>
    <t xml:space="preserve"> Program1012: Izgradnja i održavanje javne rasvjete</t>
  </si>
  <si>
    <t xml:space="preserve"> K.projekt K1012 02: Izgradnja javne rasvjete</t>
  </si>
  <si>
    <t xml:space="preserve"> Program1013: Izgradnja i održavanje javnih površina</t>
  </si>
  <si>
    <t xml:space="preserve"> Program1014: Izgradnja i održavanje gradskog groblja</t>
  </si>
  <si>
    <t xml:space="preserve"> K projekt K1014 01: Kupnja zemljišta za novo groblje</t>
  </si>
  <si>
    <t>K1014 01</t>
  </si>
  <si>
    <t xml:space="preserve"> K.projekt K1014 02: Izgradnja gradskog groblja</t>
  </si>
  <si>
    <t>K1014 02</t>
  </si>
  <si>
    <t xml:space="preserve"> Program 1015: Održavanje i upravljanje obalnim pojasom</t>
  </si>
  <si>
    <t xml:space="preserve"> Aktivnost A1015 01: Održavanje obale i obalnog pojasa</t>
  </si>
  <si>
    <t xml:space="preserve"> Program 1017: Razvoj sporta i rekreacije</t>
  </si>
  <si>
    <t xml:space="preserve"> K.projekt A1017 03: Izgradnja sportskog centra</t>
  </si>
  <si>
    <t>A1017 03</t>
  </si>
  <si>
    <t xml:space="preserve">  Izgradnja sportskog centra Hvar</t>
  </si>
  <si>
    <t xml:space="preserve"> Program 1018: Promicanje kulture</t>
  </si>
  <si>
    <t xml:space="preserve"> Aktivnost A1018 05: Održavanje spomenika kulture</t>
  </si>
  <si>
    <t>A1018 05</t>
  </si>
  <si>
    <t xml:space="preserve"> K.projekt K1018 06: Dodatna ulaganja na zg.Arsenal sa Fontikom</t>
  </si>
  <si>
    <t>K1018 06</t>
  </si>
  <si>
    <t xml:space="preserve">  Dodatna ulaganja na zgradi Arsenal sa Fontikom</t>
  </si>
  <si>
    <t xml:space="preserve"> K.projekt K1018 08: Dodat.ulaganja na Palači Vukašinović</t>
  </si>
  <si>
    <t>K1018 08</t>
  </si>
  <si>
    <t xml:space="preserve"> Program 1021: Osnovno i srednjoškolsko obrazovanje</t>
  </si>
  <si>
    <t xml:space="preserve"> K.projekt K1021 03: Izgradnja srednje škole i šk.igrališta</t>
  </si>
  <si>
    <t>K1021 03</t>
  </si>
  <si>
    <t xml:space="preserve">  Izgradnja srednje škole i školskog igrališta</t>
  </si>
  <si>
    <t xml:space="preserve"> Program 1022:  Socijalna skrb </t>
  </si>
  <si>
    <t xml:space="preserve"> K.projekt K1022 07: Izgradnja doma za starije</t>
  </si>
  <si>
    <t>K1022 07</t>
  </si>
  <si>
    <t>K2001 03</t>
  </si>
  <si>
    <t xml:space="preserve"> Program 1005: Organiziranje i provođenje zašite i spašavanja</t>
  </si>
  <si>
    <t xml:space="preserve">  A1005 02</t>
  </si>
  <si>
    <t xml:space="preserve"> Program 1009: Zaštita okoliša i gospodarenje otpadom</t>
  </si>
  <si>
    <t>T1009 02</t>
  </si>
  <si>
    <t xml:space="preserve"> T.projekt T1009 05: Izgradnja oborinske i fekalne kanalizacije</t>
  </si>
  <si>
    <t>T1009 05</t>
  </si>
  <si>
    <t xml:space="preserve"> Program 1011: Razvoj i upravljanje sustavom vodoopskrbe</t>
  </si>
  <si>
    <t xml:space="preserve"> T.Projekt T1011 01: Prijenosi za izgradnju vodovodne mreže</t>
  </si>
  <si>
    <t xml:space="preserve">  T1011 01</t>
  </si>
  <si>
    <t xml:space="preserve"> Aktivnost A1018 04: Pomoć Muzeju hvarske baštine</t>
  </si>
  <si>
    <t xml:space="preserve">  A1018 04</t>
  </si>
  <si>
    <t xml:space="preserve"> K.projekt K1013 04: Izgradnja i implementacija IP mreže</t>
  </si>
  <si>
    <t>K1013 04</t>
  </si>
  <si>
    <t xml:space="preserve">  Izgradnja i implementacija IP mreže na JP</t>
  </si>
  <si>
    <t xml:space="preserve"> K.projekt K1013 03: Izgradnja javnih površina</t>
  </si>
  <si>
    <t>K1013 03</t>
  </si>
  <si>
    <t xml:space="preserve"> K.projekt K1018 09: HVAR - Tvrđava kulture</t>
  </si>
  <si>
    <t>K1018 09</t>
  </si>
  <si>
    <t xml:space="preserve">  Dodatna ulaganja na Fortici, Venerandi i Galešniku</t>
  </si>
  <si>
    <t xml:space="preserve"> T.Projekt T1009 02: Sanacija odlagališta komunal. otpada
                                  i gradnja reciklažnog dvorišta</t>
  </si>
  <si>
    <t>Plan
za 2017.</t>
  </si>
  <si>
    <t xml:space="preserve"> K projekt K1006 03: Adaptacija i uređenje vila Gazzari</t>
  </si>
  <si>
    <t>K1006 03</t>
  </si>
  <si>
    <t>Adaptacija i uređenje vile Gazzari</t>
  </si>
  <si>
    <t xml:space="preserve"> K projekt K1006 04: Rekonstrukcija posl.objekta Dolac</t>
  </si>
  <si>
    <t>K1006 04</t>
  </si>
  <si>
    <t>Rekonstrukcija posl.objekta na Dolcu</t>
  </si>
  <si>
    <t xml:space="preserve"> Program 1016: Zaštita, očuvanje i unapređenje zdravlja </t>
  </si>
  <si>
    <t>A1016 03</t>
  </si>
  <si>
    <t xml:space="preserve">  Izgradnja zdravstvenog centra</t>
  </si>
  <si>
    <t xml:space="preserve"> K.projekt K1016 03: Izgradnja zdravstvenog centra</t>
  </si>
  <si>
    <t xml:space="preserve"> K.projekt A1017 04: Dodatn. ulaganje u nogomet.igralište</t>
  </si>
  <si>
    <t>A1017 04</t>
  </si>
  <si>
    <t xml:space="preserve">  Dodat.ulaganje u nogomet.igralište K.Luka</t>
  </si>
  <si>
    <t xml:space="preserve"> Program1006: Održavanje i ulaganje u poslovne objekate</t>
  </si>
  <si>
    <t xml:space="preserve">  Adaptacija i dogradnja zgrade  Zakaštil</t>
  </si>
  <si>
    <t xml:space="preserve"> K.projekt K2001 03: Ulaganja u zgradu Dječjeg vrtića Hvar</t>
  </si>
  <si>
    <t xml:space="preserve">  Pomoći Komunalnom-Hvar i Odvodnji-Hvar
  za izgradnju kanalizacije</t>
  </si>
  <si>
    <t xml:space="preserve"> Program 3001: Knjižnična djelatnost</t>
  </si>
  <si>
    <t xml:space="preserve"> T projekt  T3001 02: Kupnja knjižne građe i opreme</t>
  </si>
  <si>
    <t xml:space="preserve">  T3001 02</t>
  </si>
  <si>
    <t>Kupnja knjižne građe i opreme u knjižnici</t>
  </si>
  <si>
    <t>RAZVOJNIH PROGRAMA - INVESTICIJE ZA  2017 GODINU</t>
  </si>
  <si>
    <t>Ostvareno
u 2017.</t>
  </si>
  <si>
    <t>KAPITALNE POMOĆI za 2017 godinu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</si>
</sst>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</numFmts>
  <fonts count="4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6"/>
      <name val="Algerian"/>
      <family val="5"/>
    </font>
    <font>
      <sz val="18"/>
      <name val="Algerian"/>
      <family val="5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3" fontId="2" fillId="34" borderId="10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 horizontal="right" wrapText="1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" fontId="2" fillId="34" borderId="10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 horizontal="right" wrapText="1"/>
    </xf>
    <xf numFmtId="4" fontId="0" fillId="0" borderId="10" xfId="0" applyNumberFormat="1" applyBorder="1" applyAlignment="1">
      <alignment vertical="center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/>
    </xf>
    <xf numFmtId="49" fontId="2" fillId="34" borderId="10" xfId="0" applyNumberFormat="1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1" fillId="35" borderId="10" xfId="0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zoomScaleSheetLayoutView="75" workbookViewId="0" topLeftCell="A1">
      <selection activeCell="D33" sqref="D33:D34"/>
    </sheetView>
  </sheetViews>
  <sheetFormatPr defaultColWidth="9.140625" defaultRowHeight="12.75"/>
  <cols>
    <col min="1" max="1" width="9.7109375" style="0" customWidth="1"/>
    <col min="2" max="2" width="46.421875" style="0" customWidth="1"/>
    <col min="3" max="3" width="11.57421875" style="0" customWidth="1"/>
    <col min="4" max="4" width="12.7109375" style="0" customWidth="1"/>
    <col min="5" max="5" width="7.7109375" style="0" customWidth="1"/>
    <col min="6" max="6" width="9.28125" style="0" bestFit="1" customWidth="1"/>
  </cols>
  <sheetData>
    <row r="1" ht="37.5" customHeight="1">
      <c r="A1" s="7" t="s">
        <v>1</v>
      </c>
    </row>
    <row r="2" spans="1:5" ht="42" customHeight="1">
      <c r="A2" s="36" t="s">
        <v>34</v>
      </c>
      <c r="B2" s="36"/>
      <c r="C2" s="36"/>
      <c r="D2" s="36"/>
      <c r="E2" s="36"/>
    </row>
    <row r="3" spans="1:5" ht="27.75" customHeight="1">
      <c r="A3" s="37" t="s">
        <v>125</v>
      </c>
      <c r="B3" s="37"/>
      <c r="C3" s="37"/>
      <c r="D3" s="37"/>
      <c r="E3" s="37"/>
    </row>
    <row r="4" ht="16.5" customHeight="1"/>
    <row r="5" spans="1:6" s="1" customFormat="1" ht="21" customHeight="1">
      <c r="A5" s="32" t="s">
        <v>13</v>
      </c>
      <c r="B5" s="27"/>
      <c r="C5" s="26" t="s">
        <v>103</v>
      </c>
      <c r="D5" s="28" t="s">
        <v>126</v>
      </c>
      <c r="E5" s="28" t="s">
        <v>35</v>
      </c>
      <c r="F5" s="2"/>
    </row>
    <row r="6" spans="1:6" ht="21" customHeight="1">
      <c r="A6" s="27"/>
      <c r="B6" s="27"/>
      <c r="C6" s="27"/>
      <c r="D6" s="27"/>
      <c r="E6" s="27"/>
      <c r="F6" s="2"/>
    </row>
    <row r="7" spans="1:6" ht="25.5" customHeight="1">
      <c r="A7" s="30" t="s">
        <v>29</v>
      </c>
      <c r="B7" s="30"/>
      <c r="C7" s="16">
        <f>C9</f>
        <v>242000</v>
      </c>
      <c r="D7" s="16">
        <f>D9</f>
        <v>203908</v>
      </c>
      <c r="E7" s="21">
        <f>D7/C7*100</f>
        <v>84.2595041322314</v>
      </c>
      <c r="F7" s="1"/>
    </row>
    <row r="8" spans="1:6" ht="21" customHeight="1">
      <c r="A8" s="29" t="s">
        <v>37</v>
      </c>
      <c r="B8" s="29"/>
      <c r="C8" s="5"/>
      <c r="D8" s="5"/>
      <c r="E8" s="5"/>
      <c r="F8" s="1"/>
    </row>
    <row r="9" spans="1:6" ht="27" customHeight="1">
      <c r="A9" s="9" t="s">
        <v>38</v>
      </c>
      <c r="B9" s="10" t="s">
        <v>12</v>
      </c>
      <c r="C9" s="11">
        <v>242000</v>
      </c>
      <c r="D9" s="11">
        <v>203908</v>
      </c>
      <c r="E9" s="20">
        <f>D9/C9*100</f>
        <v>84.2595041322314</v>
      </c>
      <c r="F9" s="1"/>
    </row>
    <row r="10" spans="1:6" ht="25.5" customHeight="1">
      <c r="A10" s="30" t="s">
        <v>117</v>
      </c>
      <c r="B10" s="30"/>
      <c r="C10" s="16">
        <f>C12+C14+C16</f>
        <v>170000</v>
      </c>
      <c r="D10" s="16">
        <f>D12+D14+D16</f>
        <v>137375</v>
      </c>
      <c r="E10" s="21">
        <f>D10/C10*100</f>
        <v>80.80882352941177</v>
      </c>
      <c r="F10" s="1"/>
    </row>
    <row r="11" spans="1:6" ht="21" customHeight="1">
      <c r="A11" s="29" t="s">
        <v>39</v>
      </c>
      <c r="B11" s="29"/>
      <c r="C11" s="5"/>
      <c r="D11" s="5"/>
      <c r="E11" s="5"/>
      <c r="F11" s="1"/>
    </row>
    <row r="12" spans="1:6" ht="27" customHeight="1">
      <c r="A12" s="9" t="s">
        <v>9</v>
      </c>
      <c r="B12" s="10" t="s">
        <v>118</v>
      </c>
      <c r="C12" s="11">
        <v>10000</v>
      </c>
      <c r="D12" s="11">
        <v>0</v>
      </c>
      <c r="E12" s="20">
        <f>D12/C12*100</f>
        <v>0</v>
      </c>
      <c r="F12" s="1"/>
    </row>
    <row r="13" spans="1:6" ht="21" customHeight="1">
      <c r="A13" s="29" t="s">
        <v>104</v>
      </c>
      <c r="B13" s="29"/>
      <c r="C13" s="5"/>
      <c r="D13" s="5"/>
      <c r="E13" s="5"/>
      <c r="F13" s="1"/>
    </row>
    <row r="14" spans="1:6" ht="27" customHeight="1">
      <c r="A14" s="9" t="s">
        <v>105</v>
      </c>
      <c r="B14" s="25" t="s">
        <v>106</v>
      </c>
      <c r="C14" s="11">
        <v>10000</v>
      </c>
      <c r="D14" s="11">
        <v>0</v>
      </c>
      <c r="E14" s="20">
        <f>D14/C14*100</f>
        <v>0</v>
      </c>
      <c r="F14" s="1"/>
    </row>
    <row r="15" spans="1:6" ht="21" customHeight="1">
      <c r="A15" s="29" t="s">
        <v>107</v>
      </c>
      <c r="B15" s="29"/>
      <c r="C15" s="5"/>
      <c r="D15" s="5"/>
      <c r="E15" s="5"/>
      <c r="F15" s="1"/>
    </row>
    <row r="16" spans="1:6" ht="27" customHeight="1">
      <c r="A16" s="9" t="s">
        <v>108</v>
      </c>
      <c r="B16" s="25" t="s">
        <v>109</v>
      </c>
      <c r="C16" s="11">
        <v>150000</v>
      </c>
      <c r="D16" s="11">
        <v>137375</v>
      </c>
      <c r="E16" s="20">
        <f>D16/C16*100</f>
        <v>91.58333333333334</v>
      </c>
      <c r="F16" s="1"/>
    </row>
    <row r="17" spans="1:6" ht="25.5" customHeight="1">
      <c r="A17" s="30" t="s">
        <v>40</v>
      </c>
      <c r="B17" s="30"/>
      <c r="C17" s="16">
        <f>C19+C21+C23</f>
        <v>3000000</v>
      </c>
      <c r="D17" s="16">
        <f>D19+D21+D23</f>
        <v>2840041</v>
      </c>
      <c r="E17" s="21">
        <f>D17/C17*100</f>
        <v>94.66803333333334</v>
      </c>
      <c r="F17" s="1"/>
    </row>
    <row r="18" spans="1:6" ht="21" customHeight="1">
      <c r="A18" s="29" t="s">
        <v>41</v>
      </c>
      <c r="B18" s="29"/>
      <c r="C18" s="5"/>
      <c r="D18" s="5"/>
      <c r="E18" s="5"/>
      <c r="F18" s="1"/>
    </row>
    <row r="19" spans="1:6" ht="27" customHeight="1">
      <c r="A19" s="9" t="s">
        <v>14</v>
      </c>
      <c r="B19" s="10" t="s">
        <v>8</v>
      </c>
      <c r="C19" s="11">
        <v>685000</v>
      </c>
      <c r="D19" s="11">
        <v>673192</v>
      </c>
      <c r="E19" s="20">
        <f>D19/C19*100</f>
        <v>98.27620437956205</v>
      </c>
      <c r="F19" s="1"/>
    </row>
    <row r="20" spans="1:6" ht="21" customHeight="1">
      <c r="A20" s="29" t="s">
        <v>42</v>
      </c>
      <c r="B20" s="29"/>
      <c r="C20" s="5"/>
      <c r="D20" s="5"/>
      <c r="E20" s="5"/>
      <c r="F20" s="1"/>
    </row>
    <row r="21" spans="1:6" ht="27" customHeight="1">
      <c r="A21" s="9" t="s">
        <v>16</v>
      </c>
      <c r="B21" s="10" t="s">
        <v>10</v>
      </c>
      <c r="C21" s="11">
        <v>50000</v>
      </c>
      <c r="D21" s="11">
        <v>33507</v>
      </c>
      <c r="E21" s="20">
        <f>D21/C21*100</f>
        <v>67.014</v>
      </c>
      <c r="F21" s="1"/>
    </row>
    <row r="22" spans="1:6" ht="21" customHeight="1">
      <c r="A22" s="29" t="s">
        <v>43</v>
      </c>
      <c r="B22" s="29"/>
      <c r="C22" s="5"/>
      <c r="D22" s="5"/>
      <c r="E22" s="5"/>
      <c r="F22" s="1"/>
    </row>
    <row r="23" spans="1:6" ht="27" customHeight="1">
      <c r="A23" s="9" t="s">
        <v>17</v>
      </c>
      <c r="B23" s="10" t="s">
        <v>11</v>
      </c>
      <c r="C23" s="11">
        <v>2265000</v>
      </c>
      <c r="D23" s="11">
        <v>2133342</v>
      </c>
      <c r="E23" s="20">
        <f>D23/C23*100</f>
        <v>94.18728476821192</v>
      </c>
      <c r="F23" s="1"/>
    </row>
    <row r="24" spans="1:6" ht="25.5" customHeight="1">
      <c r="A24" s="30" t="s">
        <v>44</v>
      </c>
      <c r="B24" s="30"/>
      <c r="C24" s="16">
        <f>C26+C28+C30</f>
        <v>750000</v>
      </c>
      <c r="D24" s="16">
        <f>D26+D28+D30</f>
        <v>704366</v>
      </c>
      <c r="E24" s="21">
        <f>D24/C24*100</f>
        <v>93.91546666666667</v>
      </c>
      <c r="F24" s="1"/>
    </row>
    <row r="25" spans="1:6" ht="21" customHeight="1">
      <c r="A25" s="29" t="s">
        <v>45</v>
      </c>
      <c r="B25" s="29"/>
      <c r="C25" s="5"/>
      <c r="D25" s="5"/>
      <c r="E25" s="5"/>
      <c r="F25" s="1"/>
    </row>
    <row r="26" spans="1:6" ht="27" customHeight="1">
      <c r="A26" s="9" t="s">
        <v>46</v>
      </c>
      <c r="B26" s="10" t="s">
        <v>47</v>
      </c>
      <c r="C26" s="11">
        <v>750000</v>
      </c>
      <c r="D26" s="11">
        <v>704366</v>
      </c>
      <c r="E26" s="20">
        <f>D26/C26*100</f>
        <v>93.91546666666667</v>
      </c>
      <c r="F26" s="1"/>
    </row>
    <row r="27" spans="1:6" ht="25.5" customHeight="1">
      <c r="A27" s="30" t="s">
        <v>48</v>
      </c>
      <c r="B27" s="30"/>
      <c r="C27" s="16">
        <f>C29+C31+C36</f>
        <v>875000</v>
      </c>
      <c r="D27" s="16">
        <f>D29+D31+D36</f>
        <v>845187</v>
      </c>
      <c r="E27" s="21">
        <f>D27/C27*100</f>
        <v>96.5928</v>
      </c>
      <c r="F27" s="1"/>
    </row>
    <row r="28" spans="1:6" ht="22.5" customHeight="1">
      <c r="A28" s="29" t="s">
        <v>49</v>
      </c>
      <c r="B28" s="29"/>
      <c r="C28" s="5"/>
      <c r="D28" s="5"/>
      <c r="E28" s="5"/>
      <c r="F28" s="1"/>
    </row>
    <row r="29" spans="1:6" ht="27" customHeight="1">
      <c r="A29" s="9" t="s">
        <v>19</v>
      </c>
      <c r="B29" s="10" t="s">
        <v>15</v>
      </c>
      <c r="C29" s="11">
        <v>675000</v>
      </c>
      <c r="D29" s="11">
        <v>654437</v>
      </c>
      <c r="E29" s="20">
        <f>D29/C29*100</f>
        <v>96.95362962962963</v>
      </c>
      <c r="F29" s="1"/>
    </row>
    <row r="30" spans="1:6" ht="22.5" customHeight="1">
      <c r="A30" s="29" t="s">
        <v>50</v>
      </c>
      <c r="B30" s="29"/>
      <c r="C30" s="5"/>
      <c r="D30" s="5"/>
      <c r="E30" s="5"/>
      <c r="F30" s="1"/>
    </row>
    <row r="31" spans="1:6" ht="27" customHeight="1">
      <c r="A31" s="9" t="s">
        <v>20</v>
      </c>
      <c r="B31" s="10" t="s">
        <v>31</v>
      </c>
      <c r="C31" s="11">
        <v>200000</v>
      </c>
      <c r="D31" s="11">
        <v>190750</v>
      </c>
      <c r="E31" s="20">
        <f>D31/C31*100</f>
        <v>95.375</v>
      </c>
      <c r="F31" s="1"/>
    </row>
    <row r="32" ht="16.5" customHeight="1"/>
    <row r="33" spans="1:6" s="1" customFormat="1" ht="21" customHeight="1">
      <c r="A33" s="32" t="s">
        <v>13</v>
      </c>
      <c r="B33" s="27"/>
      <c r="C33" s="26" t="s">
        <v>103</v>
      </c>
      <c r="D33" s="28" t="s">
        <v>126</v>
      </c>
      <c r="E33" s="28" t="s">
        <v>35</v>
      </c>
      <c r="F33" s="2"/>
    </row>
    <row r="34" spans="1:6" ht="21" customHeight="1">
      <c r="A34" s="27"/>
      <c r="B34" s="27"/>
      <c r="C34" s="27"/>
      <c r="D34" s="27"/>
      <c r="E34" s="27"/>
      <c r="F34" s="2"/>
    </row>
    <row r="35" spans="1:6" ht="22.5" customHeight="1">
      <c r="A35" s="29" t="s">
        <v>51</v>
      </c>
      <c r="B35" s="29"/>
      <c r="C35" s="5"/>
      <c r="D35" s="5"/>
      <c r="E35" s="5"/>
      <c r="F35" s="1"/>
    </row>
    <row r="36" spans="1:6" ht="27" customHeight="1">
      <c r="A36" s="9" t="s">
        <v>52</v>
      </c>
      <c r="B36" s="10" t="s">
        <v>18</v>
      </c>
      <c r="C36" s="11">
        <v>0</v>
      </c>
      <c r="D36" s="11">
        <v>0</v>
      </c>
      <c r="E36" s="20" t="e">
        <f>D36/C36*100</f>
        <v>#DIV/0!</v>
      </c>
      <c r="F36" s="1"/>
    </row>
    <row r="37" spans="1:6" ht="25.5" customHeight="1">
      <c r="A37" s="30" t="s">
        <v>53</v>
      </c>
      <c r="B37" s="30"/>
      <c r="C37" s="16">
        <f>C39</f>
        <v>1260000</v>
      </c>
      <c r="D37" s="16">
        <f>D39</f>
        <v>1256509</v>
      </c>
      <c r="E37" s="21">
        <f>D37/C37*100</f>
        <v>99.72293650793651</v>
      </c>
      <c r="F37" s="1"/>
    </row>
    <row r="38" spans="1:6" ht="22.5" customHeight="1">
      <c r="A38" s="29" t="s">
        <v>54</v>
      </c>
      <c r="B38" s="29"/>
      <c r="C38" s="5"/>
      <c r="D38" s="5"/>
      <c r="E38" s="5"/>
      <c r="F38" s="1"/>
    </row>
    <row r="39" spans="1:6" ht="27" customHeight="1">
      <c r="A39" s="9" t="s">
        <v>6</v>
      </c>
      <c r="B39" s="10" t="s">
        <v>32</v>
      </c>
      <c r="C39" s="11">
        <v>1260000</v>
      </c>
      <c r="D39" s="11">
        <v>1256509</v>
      </c>
      <c r="E39" s="20">
        <f>D39/C39*100</f>
        <v>99.72293650793651</v>
      </c>
      <c r="F39" s="1"/>
    </row>
    <row r="40" spans="1:6" ht="25.5" customHeight="1">
      <c r="A40" s="30" t="s">
        <v>55</v>
      </c>
      <c r="B40" s="30"/>
      <c r="C40" s="16">
        <f>C42+C44</f>
        <v>1505000</v>
      </c>
      <c r="D40" s="16">
        <f>D42+D44</f>
        <v>911774</v>
      </c>
      <c r="E40" s="21">
        <f>D40/C40*100</f>
        <v>60.58299003322259</v>
      </c>
      <c r="F40" s="1"/>
    </row>
    <row r="41" spans="1:6" ht="21" customHeight="1">
      <c r="A41" s="29" t="s">
        <v>97</v>
      </c>
      <c r="B41" s="29"/>
      <c r="C41" s="5"/>
      <c r="D41" s="5"/>
      <c r="E41" s="5"/>
      <c r="F41" s="1"/>
    </row>
    <row r="42" spans="1:6" ht="25.5" customHeight="1">
      <c r="A42" s="9" t="s">
        <v>98</v>
      </c>
      <c r="B42" s="10" t="s">
        <v>21</v>
      </c>
      <c r="C42" s="11">
        <v>1405000</v>
      </c>
      <c r="D42" s="11">
        <v>830285</v>
      </c>
      <c r="E42" s="20">
        <f>D42/C42*100</f>
        <v>59.09501779359431</v>
      </c>
      <c r="F42" s="1"/>
    </row>
    <row r="43" spans="1:6" ht="21" customHeight="1">
      <c r="A43" s="29" t="s">
        <v>94</v>
      </c>
      <c r="B43" s="29"/>
      <c r="C43" s="5"/>
      <c r="D43" s="5"/>
      <c r="E43" s="5"/>
      <c r="F43" s="1"/>
    </row>
    <row r="44" spans="1:6" ht="25.5" customHeight="1">
      <c r="A44" s="9" t="s">
        <v>95</v>
      </c>
      <c r="B44" s="10" t="s">
        <v>96</v>
      </c>
      <c r="C44" s="11">
        <v>100000</v>
      </c>
      <c r="D44" s="11">
        <v>81489</v>
      </c>
      <c r="E44" s="20">
        <f>D44/C44*100</f>
        <v>81.489</v>
      </c>
      <c r="F44" s="1"/>
    </row>
    <row r="45" spans="1:6" ht="25.5" customHeight="1">
      <c r="A45" s="30" t="s">
        <v>56</v>
      </c>
      <c r="B45" s="30"/>
      <c r="C45" s="16">
        <f>C47+C49</f>
        <v>100000</v>
      </c>
      <c r="D45" s="16">
        <f>D47+D49</f>
        <v>24375</v>
      </c>
      <c r="E45" s="21">
        <f>E47+E49</f>
        <v>48.75</v>
      </c>
      <c r="F45" s="1"/>
    </row>
    <row r="46" spans="1:6" ht="22.5" customHeight="1">
      <c r="A46" s="29" t="s">
        <v>57</v>
      </c>
      <c r="B46" s="29"/>
      <c r="C46" s="5"/>
      <c r="D46" s="5"/>
      <c r="E46" s="5"/>
      <c r="F46" s="1"/>
    </row>
    <row r="47" spans="1:6" ht="27" customHeight="1">
      <c r="A47" s="9" t="s">
        <v>58</v>
      </c>
      <c r="B47" s="10" t="s">
        <v>22</v>
      </c>
      <c r="C47" s="11">
        <v>50000</v>
      </c>
      <c r="D47" s="11">
        <v>0</v>
      </c>
      <c r="E47" s="20">
        <f>D47/C47*100</f>
        <v>0</v>
      </c>
      <c r="F47" s="1"/>
    </row>
    <row r="48" spans="1:6" ht="22.5" customHeight="1">
      <c r="A48" s="29" t="s">
        <v>59</v>
      </c>
      <c r="B48" s="29"/>
      <c r="C48" s="5"/>
      <c r="D48" s="5"/>
      <c r="E48" s="5"/>
      <c r="F48" s="1"/>
    </row>
    <row r="49" spans="1:6" ht="27" customHeight="1">
      <c r="A49" s="9" t="s">
        <v>60</v>
      </c>
      <c r="B49" s="10" t="s">
        <v>4</v>
      </c>
      <c r="C49" s="11">
        <v>50000</v>
      </c>
      <c r="D49" s="11">
        <v>24375</v>
      </c>
      <c r="E49" s="20">
        <f>D49/C49*100</f>
        <v>48.75</v>
      </c>
      <c r="F49" s="1"/>
    </row>
    <row r="50" spans="1:6" ht="25.5" customHeight="1">
      <c r="A50" s="30" t="s">
        <v>61</v>
      </c>
      <c r="B50" s="30"/>
      <c r="C50" s="16">
        <f>C52</f>
        <v>1180000</v>
      </c>
      <c r="D50" s="16">
        <f>D52</f>
        <v>1056757</v>
      </c>
      <c r="E50" s="21">
        <f>D50/C50*100</f>
        <v>89.5556779661017</v>
      </c>
      <c r="F50" s="1"/>
    </row>
    <row r="51" spans="1:6" ht="22.5" customHeight="1">
      <c r="A51" s="29" t="s">
        <v>62</v>
      </c>
      <c r="B51" s="29"/>
      <c r="C51" s="5"/>
      <c r="D51" s="5"/>
      <c r="E51" s="5"/>
      <c r="F51" s="1"/>
    </row>
    <row r="52" spans="1:6" ht="27" customHeight="1">
      <c r="A52" s="9" t="s">
        <v>24</v>
      </c>
      <c r="B52" s="10" t="s">
        <v>23</v>
      </c>
      <c r="C52" s="11">
        <v>1180000</v>
      </c>
      <c r="D52" s="11">
        <v>1056757</v>
      </c>
      <c r="E52" s="20">
        <f>D52/C52*100</f>
        <v>89.5556779661017</v>
      </c>
      <c r="F52" s="1"/>
    </row>
    <row r="53" spans="1:6" ht="25.5" customHeight="1">
      <c r="A53" s="30" t="s">
        <v>110</v>
      </c>
      <c r="B53" s="30"/>
      <c r="C53" s="16">
        <f>C55</f>
        <v>0</v>
      </c>
      <c r="D53" s="16">
        <f>D55</f>
        <v>0</v>
      </c>
      <c r="E53" s="21" t="e">
        <f>D53/C53*100</f>
        <v>#DIV/0!</v>
      </c>
      <c r="F53" s="1"/>
    </row>
    <row r="54" spans="1:6" ht="22.5" customHeight="1">
      <c r="A54" s="31" t="s">
        <v>113</v>
      </c>
      <c r="B54" s="31"/>
      <c r="C54" s="5"/>
      <c r="D54" s="5"/>
      <c r="E54" s="5"/>
      <c r="F54" s="1"/>
    </row>
    <row r="55" spans="1:6" ht="27" customHeight="1">
      <c r="A55" s="9" t="s">
        <v>111</v>
      </c>
      <c r="B55" s="10" t="s">
        <v>112</v>
      </c>
      <c r="C55" s="11">
        <v>0</v>
      </c>
      <c r="D55" s="11">
        <v>0</v>
      </c>
      <c r="E55" s="20" t="e">
        <f>D55/C55*100</f>
        <v>#DIV/0!</v>
      </c>
      <c r="F55" s="1"/>
    </row>
    <row r="56" spans="1:6" ht="25.5" customHeight="1">
      <c r="A56" s="30" t="s">
        <v>63</v>
      </c>
      <c r="B56" s="30"/>
      <c r="C56" s="16">
        <f>C58+C60</f>
        <v>1450000</v>
      </c>
      <c r="D56" s="16">
        <f>D58+D60</f>
        <v>458663</v>
      </c>
      <c r="E56" s="21">
        <f>D56/C56*100</f>
        <v>31.631931034482758</v>
      </c>
      <c r="F56" s="1"/>
    </row>
    <row r="57" spans="1:6" ht="22.5" customHeight="1">
      <c r="A57" s="31" t="s">
        <v>64</v>
      </c>
      <c r="B57" s="31"/>
      <c r="C57" s="5"/>
      <c r="D57" s="5"/>
      <c r="E57" s="5"/>
      <c r="F57" s="1"/>
    </row>
    <row r="58" spans="1:6" ht="27" customHeight="1">
      <c r="A58" s="9" t="s">
        <v>65</v>
      </c>
      <c r="B58" s="10" t="s">
        <v>66</v>
      </c>
      <c r="C58" s="11">
        <v>250000</v>
      </c>
      <c r="D58" s="11">
        <v>146175</v>
      </c>
      <c r="E58" s="20">
        <f>D58/C58*100</f>
        <v>58.47</v>
      </c>
      <c r="F58" s="1"/>
    </row>
    <row r="59" spans="1:6" ht="22.5" customHeight="1">
      <c r="A59" s="31" t="s">
        <v>114</v>
      </c>
      <c r="B59" s="31"/>
      <c r="C59" s="5"/>
      <c r="D59" s="5"/>
      <c r="E59" s="5"/>
      <c r="F59" s="1"/>
    </row>
    <row r="60" spans="1:6" ht="27" customHeight="1">
      <c r="A60" s="9" t="s">
        <v>115</v>
      </c>
      <c r="B60" s="10" t="s">
        <v>116</v>
      </c>
      <c r="C60" s="11">
        <v>1200000</v>
      </c>
      <c r="D60" s="11">
        <v>312488</v>
      </c>
      <c r="E60" s="20">
        <f>D60/C60*100</f>
        <v>26.040666666666667</v>
      </c>
      <c r="F60" s="1"/>
    </row>
    <row r="61" spans="1:6" ht="25.5" customHeight="1">
      <c r="A61" s="30" t="s">
        <v>67</v>
      </c>
      <c r="B61" s="30"/>
      <c r="C61" s="16">
        <f>C63+C68+C70+C72</f>
        <v>8823000</v>
      </c>
      <c r="D61" s="16">
        <f>D63+D68+D70+D72</f>
        <v>7052691</v>
      </c>
      <c r="E61" s="21">
        <f>D61/C61*100</f>
        <v>79.93529411764706</v>
      </c>
      <c r="F61" s="1"/>
    </row>
    <row r="62" spans="1:6" ht="22.5" customHeight="1">
      <c r="A62" s="29" t="s">
        <v>68</v>
      </c>
      <c r="B62" s="29"/>
      <c r="C62" s="5"/>
      <c r="D62" s="5"/>
      <c r="E62" s="5"/>
      <c r="F62" s="1"/>
    </row>
    <row r="63" spans="1:6" ht="25.5" customHeight="1">
      <c r="A63" s="9" t="s">
        <v>69</v>
      </c>
      <c r="B63" s="10" t="s">
        <v>26</v>
      </c>
      <c r="C63" s="11">
        <v>1530000</v>
      </c>
      <c r="D63" s="11">
        <v>1466900</v>
      </c>
      <c r="E63" s="20">
        <f>D63/C63*100</f>
        <v>95.87581699346404</v>
      </c>
      <c r="F63" s="1"/>
    </row>
    <row r="64" ht="29.25" customHeight="1"/>
    <row r="65" spans="1:6" s="1" customFormat="1" ht="21" customHeight="1">
      <c r="A65" s="32" t="s">
        <v>13</v>
      </c>
      <c r="B65" s="27"/>
      <c r="C65" s="26" t="s">
        <v>103</v>
      </c>
      <c r="D65" s="28" t="s">
        <v>126</v>
      </c>
      <c r="E65" s="28" t="s">
        <v>35</v>
      </c>
      <c r="F65" s="2"/>
    </row>
    <row r="66" spans="1:6" ht="21" customHeight="1">
      <c r="A66" s="27"/>
      <c r="B66" s="27"/>
      <c r="C66" s="27"/>
      <c r="D66" s="27"/>
      <c r="E66" s="27"/>
      <c r="F66" s="2"/>
    </row>
    <row r="67" spans="1:6" ht="22.5" customHeight="1">
      <c r="A67" s="34" t="s">
        <v>70</v>
      </c>
      <c r="B67" s="34"/>
      <c r="C67" s="5"/>
      <c r="D67" s="5"/>
      <c r="E67" s="5"/>
      <c r="F67" s="1"/>
    </row>
    <row r="68" spans="1:6" ht="27" customHeight="1">
      <c r="A68" s="9" t="s">
        <v>71</v>
      </c>
      <c r="B68" s="10" t="s">
        <v>72</v>
      </c>
      <c r="C68" s="11">
        <v>4200000</v>
      </c>
      <c r="D68" s="11">
        <v>3755010</v>
      </c>
      <c r="E68" s="20">
        <f>D68/C68*100</f>
        <v>89.405</v>
      </c>
      <c r="F68" s="1"/>
    </row>
    <row r="69" spans="1:6" ht="22.5" customHeight="1">
      <c r="A69" s="29" t="s">
        <v>73</v>
      </c>
      <c r="B69" s="29"/>
      <c r="C69" s="5"/>
      <c r="D69" s="5"/>
      <c r="E69" s="5"/>
      <c r="F69" s="1"/>
    </row>
    <row r="70" spans="1:6" ht="27" customHeight="1">
      <c r="A70" s="9" t="s">
        <v>74</v>
      </c>
      <c r="B70" s="10" t="s">
        <v>27</v>
      </c>
      <c r="C70" s="11">
        <v>500000</v>
      </c>
      <c r="D70" s="11">
        <v>499244</v>
      </c>
      <c r="E70" s="20">
        <f>D70/C70*100</f>
        <v>99.84880000000001</v>
      </c>
      <c r="F70" s="1"/>
    </row>
    <row r="71" spans="1:6" ht="22.5" customHeight="1">
      <c r="A71" s="29" t="s">
        <v>99</v>
      </c>
      <c r="B71" s="29"/>
      <c r="C71" s="5"/>
      <c r="D71" s="5"/>
      <c r="E71" s="5"/>
      <c r="F71" s="1"/>
    </row>
    <row r="72" spans="1:6" ht="27" customHeight="1">
      <c r="A72" s="9" t="s">
        <v>100</v>
      </c>
      <c r="B72" s="10" t="s">
        <v>101</v>
      </c>
      <c r="C72" s="11">
        <v>2593000</v>
      </c>
      <c r="D72" s="11">
        <v>1331537</v>
      </c>
      <c r="E72" s="20">
        <f>D72/C72*100</f>
        <v>51.35121480910143</v>
      </c>
      <c r="F72" s="1"/>
    </row>
    <row r="73" spans="1:6" ht="25.5" customHeight="1">
      <c r="A73" s="30" t="s">
        <v>75</v>
      </c>
      <c r="B73" s="30"/>
      <c r="C73" s="16">
        <f>C75</f>
        <v>50000</v>
      </c>
      <c r="D73" s="16">
        <f>D75</f>
        <v>0</v>
      </c>
      <c r="E73" s="16">
        <f>E75</f>
        <v>0</v>
      </c>
      <c r="F73" s="1"/>
    </row>
    <row r="74" spans="1:6" ht="26.25" customHeight="1">
      <c r="A74" s="35" t="s">
        <v>76</v>
      </c>
      <c r="B74" s="29"/>
      <c r="C74" s="5"/>
      <c r="D74" s="5"/>
      <c r="E74" s="5"/>
      <c r="F74" s="1"/>
    </row>
    <row r="75" spans="1:6" ht="27" customHeight="1">
      <c r="A75" s="9" t="s">
        <v>77</v>
      </c>
      <c r="B75" s="15" t="s">
        <v>78</v>
      </c>
      <c r="C75" s="11">
        <v>50000</v>
      </c>
      <c r="D75" s="11">
        <v>0</v>
      </c>
      <c r="E75" s="20">
        <f>D75/C75*100</f>
        <v>0</v>
      </c>
      <c r="F75" s="1"/>
    </row>
    <row r="76" spans="1:6" ht="25.5" customHeight="1">
      <c r="A76" s="30" t="s">
        <v>79</v>
      </c>
      <c r="B76" s="30"/>
      <c r="C76" s="16">
        <f>C78</f>
        <v>50000</v>
      </c>
      <c r="D76" s="16">
        <f>D78</f>
        <v>0</v>
      </c>
      <c r="E76" s="21">
        <f>D76/C76*100</f>
        <v>0</v>
      </c>
      <c r="F76" s="1"/>
    </row>
    <row r="77" spans="1:6" ht="22.5" customHeight="1">
      <c r="A77" s="29" t="s">
        <v>80</v>
      </c>
      <c r="B77" s="29"/>
      <c r="C77" s="5"/>
      <c r="D77" s="5"/>
      <c r="E77" s="5"/>
      <c r="F77" s="1"/>
    </row>
    <row r="78" spans="1:6" ht="27" customHeight="1">
      <c r="A78" s="9" t="s">
        <v>81</v>
      </c>
      <c r="B78" s="15" t="s">
        <v>2</v>
      </c>
      <c r="C78" s="11">
        <v>50000</v>
      </c>
      <c r="D78" s="11">
        <v>0</v>
      </c>
      <c r="E78" s="20">
        <f>D78/C78*100</f>
        <v>0</v>
      </c>
      <c r="F78" s="1"/>
    </row>
    <row r="79" spans="1:6" ht="24" customHeight="1">
      <c r="A79" s="30" t="s">
        <v>28</v>
      </c>
      <c r="B79" s="30"/>
      <c r="C79" s="16">
        <f>C81</f>
        <v>50000</v>
      </c>
      <c r="D79" s="16">
        <f>D81</f>
        <v>0</v>
      </c>
      <c r="E79" s="21">
        <f>D79/C79*100</f>
        <v>0</v>
      </c>
      <c r="F79" s="1"/>
    </row>
    <row r="80" spans="1:6" ht="22.5" customHeight="1">
      <c r="A80" s="29" t="s">
        <v>119</v>
      </c>
      <c r="B80" s="29"/>
      <c r="C80" s="5"/>
      <c r="D80" s="5"/>
      <c r="E80" s="5"/>
      <c r="F80" s="1"/>
    </row>
    <row r="81" spans="1:6" ht="27.75" customHeight="1">
      <c r="A81" s="9" t="s">
        <v>82</v>
      </c>
      <c r="B81" s="15" t="s">
        <v>33</v>
      </c>
      <c r="C81" s="11">
        <v>50000</v>
      </c>
      <c r="D81" s="11">
        <v>0</v>
      </c>
      <c r="E81" s="20">
        <f>D81/C81*100</f>
        <v>0</v>
      </c>
      <c r="F81" s="1"/>
    </row>
    <row r="82" spans="1:5" ht="24" customHeight="1">
      <c r="A82" s="33" t="s">
        <v>0</v>
      </c>
      <c r="B82" s="33"/>
      <c r="C82" s="17">
        <f>C7+C10+C17+C24+C27+C37+C40+C45+C50+C53+C56+C61+C73+C76+C79</f>
        <v>19505000</v>
      </c>
      <c r="D82" s="17">
        <f>D7+D10+D17+D24+D27+D37+D40+D45+D50+D56+D61+D73+D76+D79</f>
        <v>15491646</v>
      </c>
      <c r="E82" s="22">
        <f>D82/C82*100</f>
        <v>79.42397334016918</v>
      </c>
    </row>
    <row r="83" spans="1:6" ht="38.25" customHeight="1">
      <c r="A83" s="4"/>
      <c r="B83" s="4"/>
      <c r="C83" s="4"/>
      <c r="D83" s="4"/>
      <c r="E83" s="4"/>
      <c r="F83" s="4"/>
    </row>
    <row r="84" spans="1:6" ht="17.25" customHeight="1">
      <c r="A84" s="4"/>
      <c r="B84" s="8"/>
      <c r="C84" s="4"/>
      <c r="D84" s="4"/>
      <c r="E84" s="4"/>
      <c r="F84" s="4"/>
    </row>
  </sheetData>
  <sheetProtection/>
  <mergeCells count="57">
    <mergeCell ref="A17:B17"/>
    <mergeCell ref="A18:B18"/>
    <mergeCell ref="A13:B13"/>
    <mergeCell ref="A45:B45"/>
    <mergeCell ref="A38:B38"/>
    <mergeCell ref="A40:B40"/>
    <mergeCell ref="A41:B41"/>
    <mergeCell ref="A79:B79"/>
    <mergeCell ref="A2:E2"/>
    <mergeCell ref="C5:C6"/>
    <mergeCell ref="D5:D6"/>
    <mergeCell ref="E5:E6"/>
    <mergeCell ref="A5:B6"/>
    <mergeCell ref="A3:E3"/>
    <mergeCell ref="A7:B7"/>
    <mergeCell ref="A8:B8"/>
    <mergeCell ref="A27:B27"/>
    <mergeCell ref="A80:B80"/>
    <mergeCell ref="A71:B71"/>
    <mergeCell ref="A65:B66"/>
    <mergeCell ref="A82:B82"/>
    <mergeCell ref="A67:B67"/>
    <mergeCell ref="A73:B73"/>
    <mergeCell ref="A69:B69"/>
    <mergeCell ref="A76:B76"/>
    <mergeCell ref="A74:B74"/>
    <mergeCell ref="A77:B77"/>
    <mergeCell ref="D65:D66"/>
    <mergeCell ref="E65:E66"/>
    <mergeCell ref="A46:B46"/>
    <mergeCell ref="A48:B48"/>
    <mergeCell ref="A56:B56"/>
    <mergeCell ref="A10:B10"/>
    <mergeCell ref="A11:B11"/>
    <mergeCell ref="A24:B24"/>
    <mergeCell ref="A25:B25"/>
    <mergeCell ref="A57:B57"/>
    <mergeCell ref="A59:B59"/>
    <mergeCell ref="C65:C66"/>
    <mergeCell ref="A20:B20"/>
    <mergeCell ref="A35:B35"/>
    <mergeCell ref="A22:B22"/>
    <mergeCell ref="A43:B43"/>
    <mergeCell ref="A33:B34"/>
    <mergeCell ref="A61:B61"/>
    <mergeCell ref="A62:B62"/>
    <mergeCell ref="A50:B50"/>
    <mergeCell ref="C33:C34"/>
    <mergeCell ref="D33:D34"/>
    <mergeCell ref="E33:E34"/>
    <mergeCell ref="A15:B15"/>
    <mergeCell ref="A53:B53"/>
    <mergeCell ref="A54:B54"/>
    <mergeCell ref="A51:B51"/>
    <mergeCell ref="A28:B28"/>
    <mergeCell ref="A30:B30"/>
    <mergeCell ref="A37:B37"/>
  </mergeCells>
  <printOptions/>
  <pageMargins left="0.7086614173228347" right="0.4330708661417323" top="0.5905511811023623" bottom="0.3937007874015748" header="0.3937007874015748" footer="0.1968503937007874"/>
  <pageSetup horizontalDpi="180" verticalDpi="180" orientation="portrait" paperSize="9" r:id="rId1"/>
  <headerFooter alignWithMargins="0">
    <oddFooter>&amp;C&amp;"Arial,Kurziv"&amp;8Stranica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SheetLayoutView="75" workbookViewId="0" topLeftCell="A1">
      <selection activeCell="D5" sqref="D5:D6"/>
    </sheetView>
  </sheetViews>
  <sheetFormatPr defaultColWidth="9.140625" defaultRowHeight="12.75"/>
  <cols>
    <col min="1" max="1" width="10.140625" style="0" customWidth="1"/>
    <col min="2" max="2" width="48.28125" style="0" customWidth="1"/>
    <col min="3" max="3" width="10.7109375" style="0" customWidth="1"/>
    <col min="4" max="4" width="11.7109375" style="0" customWidth="1"/>
    <col min="5" max="5" width="7.7109375" style="0" customWidth="1"/>
    <col min="6" max="10" width="9.28125" style="0" bestFit="1" customWidth="1"/>
  </cols>
  <sheetData>
    <row r="1" spans="1:10" ht="26.25" customHeight="1">
      <c r="A1" s="7" t="s">
        <v>1</v>
      </c>
      <c r="B1" s="6"/>
      <c r="C1" s="6"/>
      <c r="D1" s="6"/>
      <c r="E1" s="6"/>
      <c r="F1" s="4"/>
      <c r="G1" s="4"/>
      <c r="H1" s="4"/>
      <c r="I1" s="4"/>
      <c r="J1" s="4"/>
    </row>
    <row r="2" spans="1:5" ht="59.25" customHeight="1">
      <c r="A2" s="37" t="s">
        <v>36</v>
      </c>
      <c r="B2" s="37"/>
      <c r="C2" s="37"/>
      <c r="D2" s="37"/>
      <c r="E2" s="37"/>
    </row>
    <row r="3" spans="1:5" ht="25.5" customHeight="1">
      <c r="A3" s="37" t="s">
        <v>127</v>
      </c>
      <c r="B3" s="37"/>
      <c r="C3" s="37"/>
      <c r="D3" s="37"/>
      <c r="E3" s="37"/>
    </row>
    <row r="4" ht="30.75" customHeight="1"/>
    <row r="5" spans="1:9" s="1" customFormat="1" ht="21" customHeight="1">
      <c r="A5" s="32" t="s">
        <v>13</v>
      </c>
      <c r="B5" s="27"/>
      <c r="C5" s="26" t="s">
        <v>103</v>
      </c>
      <c r="D5" s="28" t="s">
        <v>126</v>
      </c>
      <c r="E5" s="28" t="s">
        <v>35</v>
      </c>
      <c r="F5" s="2"/>
      <c r="G5" s="2"/>
      <c r="H5" s="2"/>
      <c r="I5" s="2"/>
    </row>
    <row r="6" spans="1:9" ht="21" customHeight="1">
      <c r="A6" s="27"/>
      <c r="B6" s="27"/>
      <c r="C6" s="27"/>
      <c r="D6" s="27"/>
      <c r="E6" s="27"/>
      <c r="F6" s="2"/>
      <c r="G6" s="2"/>
      <c r="H6" s="2"/>
      <c r="I6" s="2"/>
    </row>
    <row r="7" spans="1:10" ht="25.5" customHeight="1">
      <c r="A7" s="30" t="s">
        <v>83</v>
      </c>
      <c r="B7" s="30"/>
      <c r="C7" s="16">
        <f>C9</f>
        <v>370000</v>
      </c>
      <c r="D7" s="16">
        <f>D9</f>
        <v>370000</v>
      </c>
      <c r="E7" s="21">
        <f>D7/C7*100</f>
        <v>100</v>
      </c>
      <c r="F7" s="1"/>
      <c r="G7" s="1"/>
      <c r="H7" s="1"/>
      <c r="I7" s="1"/>
      <c r="J7" s="1"/>
    </row>
    <row r="8" spans="1:10" ht="22.5" customHeight="1">
      <c r="A8" s="29" t="s">
        <v>5</v>
      </c>
      <c r="B8" s="29"/>
      <c r="C8" s="5"/>
      <c r="D8" s="5"/>
      <c r="E8" s="5"/>
      <c r="F8" s="1"/>
      <c r="G8" s="1"/>
      <c r="H8" s="1"/>
      <c r="I8" s="1"/>
      <c r="J8" s="1"/>
    </row>
    <row r="9" spans="1:10" ht="27" customHeight="1">
      <c r="A9" s="18" t="s">
        <v>84</v>
      </c>
      <c r="B9" s="10" t="s">
        <v>3</v>
      </c>
      <c r="C9" s="13">
        <v>370000</v>
      </c>
      <c r="D9" s="14">
        <v>370000</v>
      </c>
      <c r="E9" s="23">
        <f>D9/C9*100</f>
        <v>100</v>
      </c>
      <c r="F9" s="1"/>
      <c r="G9" s="1"/>
      <c r="H9" s="1"/>
      <c r="I9" s="1"/>
      <c r="J9" s="1"/>
    </row>
    <row r="10" spans="1:10" ht="26.25" customHeight="1">
      <c r="A10" s="30" t="s">
        <v>85</v>
      </c>
      <c r="B10" s="30"/>
      <c r="C10" s="16">
        <f>C12+C14</f>
        <v>1020000</v>
      </c>
      <c r="D10" s="16">
        <f>D12+D14</f>
        <v>846482</v>
      </c>
      <c r="E10" s="21">
        <f>D10/C10*100</f>
        <v>82.98843137254902</v>
      </c>
      <c r="F10" s="1"/>
      <c r="G10" s="1"/>
      <c r="H10" s="1"/>
      <c r="I10" s="1"/>
      <c r="J10" s="1"/>
    </row>
    <row r="11" spans="1:10" ht="27" customHeight="1">
      <c r="A11" s="35" t="s">
        <v>102</v>
      </c>
      <c r="B11" s="29"/>
      <c r="C11" s="5"/>
      <c r="D11" s="5"/>
      <c r="E11" s="5"/>
      <c r="F11" s="1"/>
      <c r="G11" s="1"/>
      <c r="H11" s="1"/>
      <c r="I11" s="1"/>
      <c r="J11" s="1"/>
    </row>
    <row r="12" spans="1:10" ht="39" customHeight="1">
      <c r="A12" s="19" t="s">
        <v>86</v>
      </c>
      <c r="B12" s="12" t="s">
        <v>30</v>
      </c>
      <c r="C12" s="13">
        <v>175000</v>
      </c>
      <c r="D12" s="14">
        <v>57200</v>
      </c>
      <c r="E12" s="23">
        <f>D12/C12*100</f>
        <v>32.68571428571428</v>
      </c>
      <c r="F12" s="1"/>
      <c r="G12" s="1"/>
      <c r="H12" s="1"/>
      <c r="I12" s="1"/>
      <c r="J12" s="1"/>
    </row>
    <row r="13" spans="1:10" ht="22.5" customHeight="1">
      <c r="A13" s="29" t="s">
        <v>87</v>
      </c>
      <c r="B13" s="29"/>
      <c r="C13" s="5"/>
      <c r="D13" s="5"/>
      <c r="E13" s="5"/>
      <c r="F13" s="1"/>
      <c r="G13" s="1"/>
      <c r="H13" s="1"/>
      <c r="I13" s="1"/>
      <c r="J13" s="1"/>
    </row>
    <row r="14" spans="1:10" ht="27" customHeight="1">
      <c r="A14" s="19" t="s">
        <v>88</v>
      </c>
      <c r="B14" s="12" t="s">
        <v>120</v>
      </c>
      <c r="C14" s="13">
        <v>845000</v>
      </c>
      <c r="D14" s="14">
        <v>789282</v>
      </c>
      <c r="E14" s="23">
        <f>D14/C14*100</f>
        <v>93.40615384615386</v>
      </c>
      <c r="F14" s="1"/>
      <c r="G14" s="1"/>
      <c r="H14" s="1"/>
      <c r="I14" s="1"/>
      <c r="J14" s="1"/>
    </row>
    <row r="15" spans="1:10" ht="25.5" customHeight="1">
      <c r="A15" s="30" t="s">
        <v>89</v>
      </c>
      <c r="B15" s="30"/>
      <c r="C15" s="16">
        <f>C17</f>
        <v>140000</v>
      </c>
      <c r="D15" s="16">
        <f>D17</f>
        <v>133541</v>
      </c>
      <c r="E15" s="21">
        <f>D15/C15*100</f>
        <v>95.38642857142857</v>
      </c>
      <c r="F15" s="1"/>
      <c r="G15" s="1"/>
      <c r="H15" s="1"/>
      <c r="I15" s="1"/>
      <c r="J15" s="1"/>
    </row>
    <row r="16" spans="1:10" ht="22.5" customHeight="1">
      <c r="A16" s="29" t="s">
        <v>90</v>
      </c>
      <c r="B16" s="29"/>
      <c r="C16" s="5"/>
      <c r="D16" s="5"/>
      <c r="E16" s="5"/>
      <c r="F16" s="1"/>
      <c r="G16" s="1"/>
      <c r="H16" s="1"/>
      <c r="I16" s="1"/>
      <c r="J16" s="1"/>
    </row>
    <row r="17" spans="1:10" ht="27" customHeight="1">
      <c r="A17" s="18" t="s">
        <v>91</v>
      </c>
      <c r="B17" s="10" t="s">
        <v>7</v>
      </c>
      <c r="C17" s="13">
        <v>140000</v>
      </c>
      <c r="D17" s="14">
        <v>133541</v>
      </c>
      <c r="E17" s="23">
        <f>D17/C17*100</f>
        <v>95.38642857142857</v>
      </c>
      <c r="F17" s="1"/>
      <c r="G17" s="1"/>
      <c r="H17" s="1"/>
      <c r="I17" s="1"/>
      <c r="J17" s="1"/>
    </row>
    <row r="18" spans="1:10" ht="25.5" customHeight="1">
      <c r="A18" s="30" t="s">
        <v>67</v>
      </c>
      <c r="B18" s="30"/>
      <c r="C18" s="16">
        <f>C20</f>
        <v>100000</v>
      </c>
      <c r="D18" s="16">
        <f>D20</f>
        <v>100000</v>
      </c>
      <c r="E18" s="21">
        <f>D18/C18*100</f>
        <v>100</v>
      </c>
      <c r="F18" s="1"/>
      <c r="G18" s="1"/>
      <c r="H18" s="1"/>
      <c r="I18" s="1"/>
      <c r="J18" s="1"/>
    </row>
    <row r="19" spans="1:10" ht="22.5" customHeight="1">
      <c r="A19" s="29" t="s">
        <v>92</v>
      </c>
      <c r="B19" s="29"/>
      <c r="C19" s="5"/>
      <c r="D19" s="5"/>
      <c r="E19" s="5"/>
      <c r="F19" s="1"/>
      <c r="G19" s="1"/>
      <c r="H19" s="1"/>
      <c r="I19" s="1"/>
      <c r="J19" s="1"/>
    </row>
    <row r="20" spans="1:10" ht="27.75" customHeight="1">
      <c r="A20" s="18" t="s">
        <v>93</v>
      </c>
      <c r="B20" s="10" t="s">
        <v>25</v>
      </c>
      <c r="C20" s="13">
        <v>100000</v>
      </c>
      <c r="D20" s="14">
        <v>100000</v>
      </c>
      <c r="E20" s="23">
        <f>D20/C20*100</f>
        <v>100</v>
      </c>
      <c r="F20" s="1"/>
      <c r="G20" s="1"/>
      <c r="H20" s="1"/>
      <c r="I20" s="1"/>
      <c r="J20" s="1"/>
    </row>
    <row r="21" spans="1:10" ht="25.5" customHeight="1">
      <c r="A21" s="30" t="s">
        <v>121</v>
      </c>
      <c r="B21" s="30"/>
      <c r="C21" s="16">
        <f>C23</f>
        <v>71000</v>
      </c>
      <c r="D21" s="16">
        <f>D23</f>
        <v>67090</v>
      </c>
      <c r="E21" s="21">
        <f>D21/C21*100</f>
        <v>94.49295774647888</v>
      </c>
      <c r="F21" s="1"/>
      <c r="G21" s="1"/>
      <c r="H21" s="1"/>
      <c r="I21" s="1"/>
      <c r="J21" s="1"/>
    </row>
    <row r="22" spans="1:10" ht="22.5" customHeight="1">
      <c r="A22" s="29" t="s">
        <v>122</v>
      </c>
      <c r="B22" s="29"/>
      <c r="C22" s="5"/>
      <c r="D22" s="5"/>
      <c r="E22" s="5"/>
      <c r="F22" s="1"/>
      <c r="G22" s="1"/>
      <c r="H22" s="1"/>
      <c r="I22" s="1"/>
      <c r="J22" s="1"/>
    </row>
    <row r="23" spans="1:10" ht="27.75" customHeight="1">
      <c r="A23" s="18" t="s">
        <v>123</v>
      </c>
      <c r="B23" s="10" t="s">
        <v>124</v>
      </c>
      <c r="C23" s="13">
        <v>71000</v>
      </c>
      <c r="D23" s="14">
        <v>67090</v>
      </c>
      <c r="E23" s="23">
        <f>D23/C23*100</f>
        <v>94.49295774647888</v>
      </c>
      <c r="F23" s="1"/>
      <c r="G23" s="1"/>
      <c r="H23" s="1"/>
      <c r="I23" s="1"/>
      <c r="J23" s="1"/>
    </row>
    <row r="24" spans="1:5" ht="27.75" customHeight="1">
      <c r="A24" s="33" t="s">
        <v>0</v>
      </c>
      <c r="B24" s="33"/>
      <c r="C24" s="17">
        <f>C7+C10+C15+C18+C21</f>
        <v>1701000</v>
      </c>
      <c r="D24" s="17">
        <f>D7+D10+D15+D18+D21</f>
        <v>1517113</v>
      </c>
      <c r="E24" s="22">
        <f>D24/C24*100</f>
        <v>89.18947677836567</v>
      </c>
    </row>
    <row r="25" spans="4:5" ht="17.25" customHeight="1">
      <c r="D25" s="3"/>
      <c r="E25" s="3"/>
    </row>
    <row r="26" spans="4:5" ht="21" customHeight="1">
      <c r="D26" s="3"/>
      <c r="E26" s="3"/>
    </row>
    <row r="27" spans="4:5" ht="36.75" customHeight="1">
      <c r="D27" s="3"/>
      <c r="E27" s="3"/>
    </row>
    <row r="33" ht="12.75">
      <c r="B33" s="24"/>
    </row>
  </sheetData>
  <sheetProtection/>
  <mergeCells count="18">
    <mergeCell ref="A22:B22"/>
    <mergeCell ref="A10:B10"/>
    <mergeCell ref="A7:B7"/>
    <mergeCell ref="A24:B24"/>
    <mergeCell ref="A13:B13"/>
    <mergeCell ref="A15:B15"/>
    <mergeCell ref="A16:B16"/>
    <mergeCell ref="A18:B18"/>
    <mergeCell ref="A19:B19"/>
    <mergeCell ref="A11:B11"/>
    <mergeCell ref="A21:B21"/>
    <mergeCell ref="A2:E2"/>
    <mergeCell ref="A3:E3"/>
    <mergeCell ref="A8:B8"/>
    <mergeCell ref="A5:B6"/>
    <mergeCell ref="C5:C6"/>
    <mergeCell ref="D5:D6"/>
    <mergeCell ref="E5:E6"/>
  </mergeCells>
  <printOptions/>
  <pageMargins left="0.5511811023622047" right="0.5511811023622047" top="0.5905511811023623" bottom="0.4724409448818898" header="0.35433070866141736" footer="0.2755905511811024"/>
  <pageSetup horizontalDpi="180" verticalDpi="180" orientation="portrait" paperSize="9" r:id="rId1"/>
  <headerFooter alignWithMargins="0">
    <oddFooter>&amp;C&amp;"Arial,Kurziv"&amp;8Stranica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</dc:creator>
  <cp:keywords/>
  <dc:description/>
  <cp:lastModifiedBy>MARGITA</cp:lastModifiedBy>
  <cp:lastPrinted>2018-04-24T12:19:06Z</cp:lastPrinted>
  <dcterms:created xsi:type="dcterms:W3CDTF">2004-01-09T13:07:12Z</dcterms:created>
  <dcterms:modified xsi:type="dcterms:W3CDTF">2018-06-12T09:02:32Z</dcterms:modified>
  <cp:category/>
  <cp:version/>
  <cp:contentType/>
  <cp:contentStatus/>
</cp:coreProperties>
</file>