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0" yWindow="255" windowWidth="11100" windowHeight="6600"/>
  </bookViews>
  <sheets>
    <sheet name="Izvješće" sheetId="2" r:id="rId1"/>
    <sheet name="Rekapitulacija" sheetId="4" r:id="rId2"/>
  </sheets>
  <definedNames>
    <definedName name="_xlnm.Print_Area" localSheetId="0">Izvješće!$A$1:$E$183</definedName>
    <definedName name="_xlnm.Print_Area" localSheetId="1">Rekapitulacija!$A$1:$E$25</definedName>
  </definedNames>
  <calcPr calcId="152511"/>
</workbook>
</file>

<file path=xl/calcChain.xml><?xml version="1.0" encoding="utf-8"?>
<calcChain xmlns="http://schemas.openxmlformats.org/spreadsheetml/2006/main">
  <c r="D139" i="2" l="1"/>
  <c r="D80" i="2"/>
  <c r="D76" i="2"/>
  <c r="C11" i="4" l="1"/>
  <c r="D178" i="2"/>
  <c r="C171" i="2" s="1"/>
  <c r="D11" i="4" s="1"/>
  <c r="D42" i="2" l="1"/>
  <c r="D112" i="2" l="1"/>
  <c r="C94" i="2" s="1"/>
  <c r="D88" i="2"/>
  <c r="C58" i="2" s="1"/>
  <c r="C20" i="2"/>
  <c r="D166" i="2"/>
  <c r="C158" i="2" s="1"/>
  <c r="D10" i="4" s="1"/>
  <c r="C60" i="2"/>
  <c r="C7" i="4" s="1"/>
  <c r="C24" i="2"/>
  <c r="D145" i="2"/>
  <c r="C125" i="2" s="1"/>
  <c r="C131" i="2"/>
  <c r="C9" i="4" s="1"/>
  <c r="D119" i="2"/>
  <c r="C98" i="2" s="1"/>
  <c r="C10" i="4"/>
  <c r="C100" i="2"/>
  <c r="C8" i="4" s="1"/>
  <c r="D153" i="2"/>
  <c r="C129" i="2" s="1"/>
  <c r="C26" i="2"/>
  <c r="C6" i="4" s="1"/>
  <c r="C54" i="2"/>
  <c r="C12" i="4" l="1"/>
  <c r="C101" i="2"/>
  <c r="D8" i="4" s="1"/>
  <c r="C132" i="2"/>
  <c r="D9" i="4" s="1"/>
  <c r="C61" i="2"/>
  <c r="D7" i="4" s="1"/>
  <c r="C27" i="2"/>
  <c r="D6" i="4" s="1"/>
  <c r="D12" i="4" l="1"/>
</calcChain>
</file>

<file path=xl/sharedStrings.xml><?xml version="1.0" encoding="utf-8"?>
<sst xmlns="http://schemas.openxmlformats.org/spreadsheetml/2006/main" count="231" uniqueCount="111">
  <si>
    <t>Planirano</t>
  </si>
  <si>
    <t>Izvršeno</t>
  </si>
  <si>
    <t>UKUPNO:</t>
  </si>
  <si>
    <t>kn</t>
  </si>
  <si>
    <t>ODRŽAVANJE JAVNIH POVRŠINA</t>
  </si>
  <si>
    <t>ODRŽAVANJE JAVNE RASVJETE</t>
  </si>
  <si>
    <t>ODRŽAVANJE NERAZVRSTANIH CESTA</t>
  </si>
  <si>
    <t>Gradonačelnik:</t>
  </si>
  <si>
    <t>GRADONAČELNIK</t>
  </si>
  <si>
    <t>R E P U B L I K A    H R V A T S K A</t>
  </si>
  <si>
    <t>SPLITSKO-DALMATINSKA ŽUPANIJA</t>
  </si>
  <si>
    <t>G R A D    H V A R</t>
  </si>
  <si>
    <t>1.</t>
  </si>
  <si>
    <t>2.</t>
  </si>
  <si>
    <t xml:space="preserve">Planirano:  </t>
  </si>
  <si>
    <t xml:space="preserve">Izvršeno:  </t>
  </si>
  <si>
    <t>ODRŽAVANJE ČISTOĆE U DIJELU KOJI SE ODNOSI NA ČIŠĆENJE JAVNIH POVRŠINA I OBALNOG POJASA</t>
  </si>
  <si>
    <t>Ukupno planirano:</t>
  </si>
  <si>
    <t>Ukupno Izvršeno:</t>
  </si>
  <si>
    <t>-Sredstva za izvršenje radova</t>
  </si>
  <si>
    <t>-Sredstva za nabavu opreme</t>
  </si>
  <si>
    <t>-SREDSTVA ZA IZVRŠENJE RADOVA</t>
  </si>
  <si>
    <t>-SREDSTVA ZA NABAVU OPREME</t>
  </si>
  <si>
    <t>UKUPNO</t>
  </si>
  <si>
    <t>-Sredstva za izvršenje radova - materijal</t>
  </si>
  <si>
    <t>-Sredstva za izvršenje radova - rad-usluga</t>
  </si>
  <si>
    <t>I.</t>
  </si>
  <si>
    <t>II.</t>
  </si>
  <si>
    <t>III.</t>
  </si>
  <si>
    <t>-SREDSTVA ZA IZVRŠENJE RADOVA - MATERIJAL</t>
  </si>
  <si>
    <t>-SREDSTVA ZA IZVRŠENJE RADOVA - RAD-USLUGA</t>
  </si>
  <si>
    <t>IV.</t>
  </si>
  <si>
    <t>-Materijal i dijelovi za održavanje JR</t>
  </si>
  <si>
    <t>Utrošak el. energije za javnu rasvjetu</t>
  </si>
  <si>
    <t>V.</t>
  </si>
  <si>
    <t>ODRŽAVANJE GROBLJA</t>
  </si>
  <si>
    <t>-Čišćenje javnih površina</t>
  </si>
  <si>
    <t>R E K A P I T U L A C I J A</t>
  </si>
  <si>
    <t>______________________</t>
  </si>
  <si>
    <t>___________________</t>
  </si>
  <si>
    <t>3.</t>
  </si>
  <si>
    <t>4.</t>
  </si>
  <si>
    <t>5.</t>
  </si>
  <si>
    <t>6.</t>
  </si>
  <si>
    <t>7.</t>
  </si>
  <si>
    <t>8.</t>
  </si>
  <si>
    <t>9.</t>
  </si>
  <si>
    <t>Prometna signalizacija i oprema</t>
  </si>
  <si>
    <t>-Čišćenje obalnog pojasa i ostale usluge</t>
  </si>
  <si>
    <t>Odsjek za komunalne djelatnosti, prostorno uređenje, graditeljstvo, zaštitu okoliša, europske fondove i javnu nabavu</t>
  </si>
  <si>
    <t>Rikardo Novak</t>
  </si>
  <si>
    <t>Dezinsekcijska zaštita palmi</t>
  </si>
  <si>
    <t>Izrada:</t>
  </si>
  <si>
    <t>Usluga održavanja cesta putem Ugovora o povjeravanju komunalnih poslova održavanja nerazvrstanih cesta za razdoblje 2018.-2022.</t>
  </si>
  <si>
    <t xml:space="preserve">                 -Sredstva za izvršenje radova - utrošak el. energije za javnu rasvjetu</t>
  </si>
  <si>
    <t xml:space="preserve">                  -Sredstva za izvršenje radova - materijal i dijelovi te usluga održavanja</t>
  </si>
  <si>
    <t xml:space="preserve">                     -Usluge održavanja JR </t>
  </si>
  <si>
    <t>Martina Carić, mag.ing.aedif.</t>
  </si>
  <si>
    <t>Suzbijanje borovog četnjaka</t>
  </si>
  <si>
    <t>POZ 103 i 106</t>
  </si>
  <si>
    <t>POZ 119 i 120</t>
  </si>
  <si>
    <t>POZ 100, 101</t>
  </si>
  <si>
    <t>POZ 102</t>
  </si>
  <si>
    <t xml:space="preserve">Sitni materijal za održavanje javnih površina </t>
  </si>
  <si>
    <t>POZ 072</t>
  </si>
  <si>
    <t>POZ 073</t>
  </si>
  <si>
    <t>POZ 97 i 98</t>
  </si>
  <si>
    <t>POZ 96</t>
  </si>
  <si>
    <t>VI.</t>
  </si>
  <si>
    <t>ODRŽAVANJE GRAĐEVINA JAVNE ODVODNJE OBORINSKIH VODA</t>
  </si>
  <si>
    <t>POZ 113,114</t>
  </si>
  <si>
    <t>POZ 079</t>
  </si>
  <si>
    <t>KLASA: 363-01/21-01/67</t>
  </si>
  <si>
    <t>Izvješće o izvršenju Programa održavanja komunalne infrastrukture  za 2020. godinu</t>
  </si>
  <si>
    <t>ODRŽAVANJE ČISTOĆE U DIJELU KOJI SE ODNOSI NA ČIŠĆENJE POVRŠINA JAVNE NAMJENE I OBALNOG POJASA</t>
  </si>
  <si>
    <t>Odvoz otpada sa Paklinskih otoka (V.-X. '20.)</t>
  </si>
  <si>
    <t>Čišćenje obale i obalnog pojasa (V.-X. '20.)</t>
  </si>
  <si>
    <t>Dezinsekcija i deratizacija</t>
  </si>
  <si>
    <t>Uklanjanje nasute rampe</t>
  </si>
  <si>
    <t>Pometanje, čišćenje i pranje grada (I.-XII. '20.)</t>
  </si>
  <si>
    <t>Aluminijski stupići na javnim površinama</t>
  </si>
  <si>
    <t>Table s nazivom ulica i kućnih brojeva</t>
  </si>
  <si>
    <t>Ispune za drvene klupe na javnim površinama</t>
  </si>
  <si>
    <t>Materijal za dezinfekciju (zbog pandemije)</t>
  </si>
  <si>
    <t>Parkovne klupe za javne površine Centurio</t>
  </si>
  <si>
    <t>Božićne jelke za javne površine</t>
  </si>
  <si>
    <t xml:space="preserve">Sadnice i zemlja za javne površine </t>
  </si>
  <si>
    <t>Izrada inox ograde za šetnicu Zoraće</t>
  </si>
  <si>
    <t>Održavanje zelenih površina / parkova (I.-XII. '20.)</t>
  </si>
  <si>
    <t>Uređenje okoliša oko škole</t>
  </si>
  <si>
    <t>Dodatna cijev za priključak Kule Sat od mjerila</t>
  </si>
  <si>
    <t>Popravak elektroinstalacija na raznim lokacijama</t>
  </si>
  <si>
    <t>Popravak pametne klupe na rivi</t>
  </si>
  <si>
    <t>Popravak sustava video nadzora na javnim površinama</t>
  </si>
  <si>
    <t xml:space="preserve">Kabuplast cijev za nerazvrstane ceste u ulicama Kroz Burak, Domovinskog rata i Fulgencija Careva  </t>
  </si>
  <si>
    <t>Građevinski materijal - cement, arm. mreža, tucanik i tampon (Sv. Nedjelja, Jagodna, put prema Sv. Mikuli)</t>
  </si>
  <si>
    <t>Elastični stupići za prometnice na raznim lokacijama (Ul. Šime Buzolića Tome, Ul. Ive Miličića, Trg Marka Miličića i dr.)</t>
  </si>
  <si>
    <t>Aluminijski stupići za prometnice na raznim lokacijama (Ul. Šime Buzolića Tome i dr.)</t>
  </si>
  <si>
    <t xml:space="preserve">-SREDSTVA ZA IZVRŠENJE RADOVA - MATERIJAL I DIJELOVI TE USLUGA </t>
  </si>
  <si>
    <t>ODRŽAVANJA</t>
  </si>
  <si>
    <t xml:space="preserve">-SREDSTVA ZA IZVRŠENJE RADOVA - UTROŠAK EL. ENERGIJE ZA JAVNU </t>
  </si>
  <si>
    <t>RASVJETU</t>
  </si>
  <si>
    <t>Led reflektori na heliodromu</t>
  </si>
  <si>
    <t>Materijal za održavanje javne rasvjete (kabel, razdjelnici, svjetiljke)</t>
  </si>
  <si>
    <t>Održavanje javne rasvjete (I.-XII. '20.)</t>
  </si>
  <si>
    <t>/</t>
  </si>
  <si>
    <t>Radovi na elektroinstalacijama i sustavu gromobranske zaštite na gradskom groblju</t>
  </si>
  <si>
    <t>Izrada i montaža oluka na mjesnom groblju Velo Grablje</t>
  </si>
  <si>
    <t>viša savjetnica za komunalno gospodarstvo i graditeljstvo</t>
  </si>
  <si>
    <t>URBROJ: 2128/01-01/1-21-01</t>
  </si>
  <si>
    <t xml:space="preserve">Hvar, 30. travnja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</si>
</sst>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.00_ ;[Red]\-#,##0.00\ "/>
    <numFmt numFmtId="165" formatCode="#,##0.00\ &quot;kn&quot;"/>
  </numFmts>
  <fonts count="22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1"/>
      <name val="TimesRoman"/>
      <charset val="238"/>
    </font>
    <font>
      <b/>
      <sz val="12"/>
      <name val="Times New Roman"/>
      <family val="1"/>
    </font>
    <font>
      <sz val="12"/>
      <name val="Arial"/>
      <family val="2"/>
      <charset val="238"/>
    </font>
    <font>
      <sz val="6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  <charset val="238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i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4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vertical="top"/>
    </xf>
    <xf numFmtId="165" fontId="12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Alignment="1">
      <alignment vertical="top" wrapText="1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top"/>
    </xf>
    <xf numFmtId="49" fontId="4" fillId="0" borderId="0" xfId="0" quotePrefix="1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43" fontId="4" fillId="0" borderId="0" xfId="1" applyFont="1" applyFill="1" applyBorder="1" applyAlignment="1">
      <alignment vertical="center"/>
    </xf>
    <xf numFmtId="49" fontId="2" fillId="0" borderId="0" xfId="0" quotePrefix="1" applyNumberFormat="1" applyFont="1" applyFill="1" applyBorder="1" applyAlignment="1">
      <alignment vertical="top"/>
    </xf>
    <xf numFmtId="43" fontId="12" fillId="0" borderId="0" xfId="1" applyFont="1" applyFill="1" applyBorder="1" applyAlignment="1"/>
    <xf numFmtId="49" fontId="15" fillId="0" borderId="0" xfId="0" applyNumberFormat="1" applyFont="1" applyFill="1" applyAlignment="1">
      <alignment horizontal="center" vertical="top" wrapText="1"/>
    </xf>
    <xf numFmtId="49" fontId="16" fillId="0" borderId="0" xfId="0" quotePrefix="1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vertical="top" wrapText="1"/>
    </xf>
    <xf numFmtId="49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43" fontId="13" fillId="0" borderId="0" xfId="1" applyFont="1" applyFill="1" applyBorder="1" applyAlignment="1"/>
    <xf numFmtId="0" fontId="16" fillId="0" borderId="0" xfId="0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43" fontId="15" fillId="0" borderId="0" xfId="1" applyFont="1" applyFill="1" applyBorder="1" applyAlignment="1"/>
    <xf numFmtId="49" fontId="15" fillId="0" borderId="0" xfId="0" quotePrefix="1" applyNumberFormat="1" applyFont="1" applyFill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left" wrapText="1"/>
    </xf>
    <xf numFmtId="0" fontId="4" fillId="0" borderId="0" xfId="0" applyFont="1" applyFill="1"/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17" fillId="0" borderId="0" xfId="0" applyFont="1" applyFill="1" applyAlignment="1">
      <alignment wrapText="1"/>
    </xf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49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43" fontId="2" fillId="0" borderId="0" xfId="1" applyFont="1" applyFill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/>
    <xf numFmtId="0" fontId="17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4" fontId="15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vertical="top"/>
    </xf>
    <xf numFmtId="49" fontId="4" fillId="0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left"/>
    </xf>
    <xf numFmtId="49" fontId="15" fillId="0" borderId="0" xfId="0" applyNumberFormat="1" applyFont="1" applyFill="1" applyAlignment="1">
      <alignment horizontal="left" vertical="top" wrapText="1"/>
    </xf>
    <xf numFmtId="0" fontId="15" fillId="0" borderId="0" xfId="0" applyFont="1" applyAlignment="1">
      <alignment wrapText="1"/>
    </xf>
    <xf numFmtId="49" fontId="21" fillId="0" borderId="0" xfId="0" quotePrefix="1" applyNumberFormat="1" applyFont="1" applyFill="1" applyBorder="1" applyAlignment="1">
      <alignment horizontal="left" vertical="top"/>
    </xf>
    <xf numFmtId="49" fontId="21" fillId="0" borderId="0" xfId="0" quotePrefix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47625</xdr:rowOff>
    </xdr:from>
    <xdr:to>
      <xdr:col>1</xdr:col>
      <xdr:colOff>733425</xdr:colOff>
      <xdr:row>4</xdr:row>
      <xdr:rowOff>104775</xdr:rowOff>
    </xdr:to>
    <xdr:pic>
      <xdr:nvPicPr>
        <xdr:cNvPr id="1106" name="Picture 1" descr="grb[1]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7625"/>
          <a:ext cx="6572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36"/>
  <sheetViews>
    <sheetView tabSelected="1" view="pageBreakPreview" zoomScaleNormal="100" zoomScaleSheetLayoutView="100" workbookViewId="0">
      <selection activeCell="F16" sqref="F16"/>
    </sheetView>
  </sheetViews>
  <sheetFormatPr defaultRowHeight="15" customHeight="1"/>
  <cols>
    <col min="1" max="1" width="4.28515625" style="2" customWidth="1"/>
    <col min="2" max="2" width="52.85546875" style="13" customWidth="1"/>
    <col min="3" max="3" width="16" style="3" customWidth="1"/>
    <col min="4" max="4" width="12.7109375" style="4" customWidth="1"/>
    <col min="5" max="5" width="3.5703125" style="7" customWidth="1"/>
    <col min="6" max="6" width="54.42578125" style="88" customWidth="1"/>
    <col min="7" max="7" width="20.140625" style="1" customWidth="1"/>
    <col min="8" max="10" width="9.140625" style="5"/>
    <col min="11" max="11" width="20.28515625" style="46" customWidth="1"/>
    <col min="12" max="16384" width="9.140625" style="5"/>
  </cols>
  <sheetData>
    <row r="6" spans="1:11" ht="15" customHeight="1">
      <c r="B6" s="69" t="s">
        <v>9</v>
      </c>
    </row>
    <row r="7" spans="1:11" ht="15" customHeight="1">
      <c r="B7" s="69" t="s">
        <v>10</v>
      </c>
      <c r="E7" s="15"/>
    </row>
    <row r="8" spans="1:11" ht="15" customHeight="1">
      <c r="B8" s="70" t="s">
        <v>11</v>
      </c>
      <c r="D8" s="6"/>
      <c r="E8" s="15"/>
    </row>
    <row r="9" spans="1:11" ht="15" customHeight="1">
      <c r="B9" s="71" t="s">
        <v>8</v>
      </c>
      <c r="D9" s="6"/>
      <c r="E9" s="15"/>
    </row>
    <row r="10" spans="1:11" ht="11.25" customHeight="1">
      <c r="D10" s="6"/>
      <c r="E10" s="15"/>
    </row>
    <row r="11" spans="1:11" ht="15" customHeight="1">
      <c r="B11" s="72" t="s">
        <v>72</v>
      </c>
      <c r="D11" s="6"/>
      <c r="E11" s="15"/>
    </row>
    <row r="12" spans="1:11" ht="15" customHeight="1">
      <c r="B12" s="72" t="s">
        <v>109</v>
      </c>
      <c r="D12" s="6"/>
      <c r="E12" s="15"/>
    </row>
    <row r="13" spans="1:11" ht="15" customHeight="1">
      <c r="B13" s="72" t="s">
        <v>110</v>
      </c>
      <c r="D13" s="6"/>
      <c r="E13" s="15"/>
    </row>
    <row r="14" spans="1:11" ht="13.5" customHeight="1">
      <c r="B14" s="73"/>
      <c r="D14" s="6"/>
    </row>
    <row r="15" spans="1:11" s="12" customFormat="1" ht="41.25" customHeight="1">
      <c r="A15" s="2"/>
      <c r="B15" s="113" t="s">
        <v>73</v>
      </c>
      <c r="C15" s="113"/>
      <c r="D15" s="113"/>
      <c r="E15" s="78"/>
      <c r="F15" s="89"/>
      <c r="G15" s="19"/>
      <c r="K15" s="47"/>
    </row>
    <row r="16" spans="1:11" s="12" customFormat="1" ht="21.75" customHeight="1">
      <c r="A16" s="2"/>
      <c r="B16" s="74"/>
      <c r="C16" s="8"/>
      <c r="D16" s="9"/>
      <c r="E16" s="10"/>
      <c r="F16" s="89"/>
      <c r="G16" s="19"/>
      <c r="K16" s="47"/>
    </row>
    <row r="17" spans="1:11" s="57" customFormat="1" ht="35.25" customHeight="1">
      <c r="A17" s="52" t="s">
        <v>26</v>
      </c>
      <c r="B17" s="114" t="s">
        <v>74</v>
      </c>
      <c r="C17" s="114"/>
      <c r="D17" s="55"/>
      <c r="E17" s="56"/>
      <c r="F17" s="90"/>
      <c r="K17" s="58"/>
    </row>
    <row r="18" spans="1:11" ht="15" customHeight="1">
      <c r="B18" s="44" t="s">
        <v>19</v>
      </c>
      <c r="C18" s="5"/>
      <c r="D18" s="7"/>
      <c r="E18" s="1"/>
      <c r="F18" s="91"/>
      <c r="G18" s="5"/>
    </row>
    <row r="19" spans="1:11" s="12" customFormat="1" ht="15" customHeight="1">
      <c r="A19" s="2"/>
      <c r="B19" s="75" t="s">
        <v>14</v>
      </c>
      <c r="C19" s="40">
        <v>1260000</v>
      </c>
      <c r="D19" s="10"/>
      <c r="E19" s="19"/>
      <c r="F19" s="92"/>
      <c r="K19" s="47"/>
    </row>
    <row r="20" spans="1:11" s="12" customFormat="1" ht="15" customHeight="1">
      <c r="A20" s="2"/>
      <c r="B20" s="76" t="s">
        <v>15</v>
      </c>
      <c r="C20" s="40">
        <f>D42</f>
        <v>1243548.76</v>
      </c>
      <c r="D20" s="10"/>
      <c r="E20" s="19"/>
      <c r="F20" s="92"/>
      <c r="K20" s="47"/>
    </row>
    <row r="21" spans="1:11" s="12" customFormat="1" ht="15" customHeight="1">
      <c r="A21" s="2"/>
      <c r="B21" s="76"/>
      <c r="C21" s="40"/>
      <c r="D21" s="10"/>
      <c r="E21" s="19"/>
      <c r="F21" s="92"/>
      <c r="K21" s="47"/>
    </row>
    <row r="22" spans="1:11" ht="15" customHeight="1">
      <c r="B22" s="44" t="s">
        <v>20</v>
      </c>
      <c r="C22" s="5"/>
      <c r="D22" s="7"/>
      <c r="E22" s="1"/>
      <c r="F22" s="91"/>
      <c r="G22" s="5"/>
    </row>
    <row r="23" spans="1:11" s="12" customFormat="1" ht="15" customHeight="1">
      <c r="A23" s="2"/>
      <c r="B23" s="75" t="s">
        <v>14</v>
      </c>
      <c r="C23" s="40">
        <v>0</v>
      </c>
      <c r="D23" s="10"/>
      <c r="E23" s="19"/>
      <c r="F23" s="92"/>
      <c r="K23" s="47"/>
    </row>
    <row r="24" spans="1:11" s="12" customFormat="1" ht="15" customHeight="1">
      <c r="A24" s="2"/>
      <c r="B24" s="76" t="s">
        <v>15</v>
      </c>
      <c r="C24" s="40">
        <f>D47</f>
        <v>0</v>
      </c>
      <c r="D24" s="10"/>
      <c r="E24" s="19"/>
      <c r="F24" s="92"/>
      <c r="K24" s="47"/>
    </row>
    <row r="25" spans="1:11" ht="15" customHeight="1">
      <c r="B25" s="77"/>
      <c r="D25" s="7"/>
      <c r="E25" s="1"/>
      <c r="F25" s="91"/>
      <c r="G25" s="5"/>
    </row>
    <row r="26" spans="1:11" ht="15" customHeight="1">
      <c r="B26" s="76" t="s">
        <v>17</v>
      </c>
      <c r="C26" s="40">
        <f>C19+C23</f>
        <v>1260000</v>
      </c>
      <c r="D26" s="45"/>
      <c r="E26" s="14"/>
      <c r="F26" s="93"/>
      <c r="G26" s="5"/>
      <c r="K26" s="49"/>
    </row>
    <row r="27" spans="1:11" ht="15" customHeight="1">
      <c r="B27" s="76" t="s">
        <v>18</v>
      </c>
      <c r="C27" s="40">
        <f>C20+C24</f>
        <v>1243548.76</v>
      </c>
      <c r="D27" s="7"/>
      <c r="E27" s="1"/>
      <c r="F27" s="91"/>
      <c r="G27" s="5"/>
    </row>
    <row r="28" spans="1:11" ht="15" customHeight="1">
      <c r="B28" s="39"/>
      <c r="D28" s="7"/>
      <c r="E28" s="1"/>
      <c r="F28" s="91"/>
      <c r="G28" s="5"/>
    </row>
    <row r="29" spans="1:11" s="63" customFormat="1" ht="15" customHeight="1">
      <c r="A29" s="59"/>
      <c r="B29" s="51" t="s">
        <v>21</v>
      </c>
      <c r="C29" s="60"/>
      <c r="D29" s="61"/>
      <c r="E29" s="62"/>
      <c r="F29" s="94"/>
      <c r="K29" s="64"/>
    </row>
    <row r="30" spans="1:11" s="12" customFormat="1">
      <c r="A30" s="2"/>
      <c r="B30" s="41"/>
      <c r="C30" s="42"/>
      <c r="D30" s="10"/>
      <c r="E30" s="18"/>
      <c r="F30" s="89"/>
      <c r="K30" s="47"/>
    </row>
    <row r="31" spans="1:11" s="12" customFormat="1">
      <c r="A31" s="2"/>
      <c r="B31" s="50" t="s">
        <v>36</v>
      </c>
      <c r="C31" s="42"/>
      <c r="D31" s="10"/>
      <c r="E31" s="18"/>
      <c r="F31" s="102" t="s">
        <v>59</v>
      </c>
      <c r="K31" s="47"/>
    </row>
    <row r="32" spans="1:11" s="99" customFormat="1" ht="15" customHeight="1">
      <c r="A32" s="2" t="s">
        <v>12</v>
      </c>
      <c r="B32" s="41" t="s">
        <v>51</v>
      </c>
      <c r="C32" s="42"/>
      <c r="D32" s="7">
        <v>129498.75</v>
      </c>
      <c r="E32" s="18" t="s">
        <v>3</v>
      </c>
      <c r="F32" s="98"/>
      <c r="K32" s="100"/>
    </row>
    <row r="33" spans="1:11" s="12" customFormat="1">
      <c r="A33" s="2" t="s">
        <v>13</v>
      </c>
      <c r="B33" s="41" t="s">
        <v>58</v>
      </c>
      <c r="C33" s="42"/>
      <c r="D33" s="10">
        <v>22500</v>
      </c>
      <c r="E33" s="18" t="s">
        <v>3</v>
      </c>
      <c r="F33" s="102"/>
      <c r="K33" s="47"/>
    </row>
    <row r="34" spans="1:11" ht="15" customHeight="1">
      <c r="A34" s="2" t="s">
        <v>40</v>
      </c>
      <c r="B34" s="41" t="s">
        <v>77</v>
      </c>
      <c r="C34" s="42"/>
      <c r="D34" s="10">
        <v>262000</v>
      </c>
      <c r="E34" s="18" t="s">
        <v>3</v>
      </c>
    </row>
    <row r="35" spans="1:11" ht="15" customHeight="1">
      <c r="A35" s="2" t="s">
        <v>41</v>
      </c>
      <c r="B35" s="13" t="s">
        <v>78</v>
      </c>
      <c r="D35" s="7">
        <v>450</v>
      </c>
      <c r="E35" s="18" t="s">
        <v>3</v>
      </c>
    </row>
    <row r="36" spans="1:11" s="99" customFormat="1">
      <c r="A36" s="2" t="s">
        <v>42</v>
      </c>
      <c r="B36" s="41" t="s">
        <v>79</v>
      </c>
      <c r="C36" s="42"/>
      <c r="D36" s="7">
        <v>829100.01</v>
      </c>
      <c r="E36" s="18" t="s">
        <v>3</v>
      </c>
      <c r="F36" s="98"/>
      <c r="K36" s="100"/>
    </row>
    <row r="37" spans="1:11" s="12" customFormat="1">
      <c r="A37" s="2"/>
      <c r="B37" s="65" t="s">
        <v>48</v>
      </c>
      <c r="C37" s="42"/>
      <c r="D37" s="10"/>
      <c r="E37" s="18"/>
      <c r="F37" s="89"/>
      <c r="K37" s="47"/>
    </row>
    <row r="38" spans="1:11" s="99" customFormat="1">
      <c r="A38" s="2" t="s">
        <v>12</v>
      </c>
      <c r="B38" s="41" t="s">
        <v>75</v>
      </c>
      <c r="C38" s="42"/>
      <c r="D38" s="10">
        <v>0</v>
      </c>
      <c r="E38" s="18" t="s">
        <v>3</v>
      </c>
      <c r="F38" s="101" t="s">
        <v>60</v>
      </c>
      <c r="K38" s="100"/>
    </row>
    <row r="39" spans="1:11" s="99" customFormat="1">
      <c r="A39" s="2" t="s">
        <v>13</v>
      </c>
      <c r="B39" s="41" t="s">
        <v>76</v>
      </c>
      <c r="C39" s="42"/>
      <c r="D39" s="10">
        <v>0</v>
      </c>
      <c r="E39" s="18" t="s">
        <v>3</v>
      </c>
      <c r="F39" s="98"/>
      <c r="K39" s="100"/>
    </row>
    <row r="40" spans="1:11" s="12" customFormat="1" ht="9.75" customHeight="1">
      <c r="A40" s="103"/>
      <c r="B40" s="104"/>
      <c r="C40" s="105"/>
      <c r="D40" s="106"/>
      <c r="E40" s="107"/>
      <c r="F40" s="95"/>
      <c r="K40" s="47"/>
    </row>
    <row r="41" spans="1:11" ht="9.75" customHeight="1">
      <c r="B41" s="43"/>
      <c r="D41" s="7"/>
      <c r="E41" s="1"/>
      <c r="F41" s="91"/>
      <c r="G41" s="5"/>
    </row>
    <row r="42" spans="1:11" ht="15" customHeight="1">
      <c r="B42" s="43"/>
      <c r="C42" s="3" t="s">
        <v>23</v>
      </c>
      <c r="D42" s="38">
        <f>SUM(D30:D39)</f>
        <v>1243548.76</v>
      </c>
      <c r="E42" s="1" t="s">
        <v>3</v>
      </c>
      <c r="F42" s="91"/>
      <c r="G42" s="5"/>
    </row>
    <row r="43" spans="1:11" ht="15" customHeight="1">
      <c r="B43" s="43"/>
      <c r="D43" s="38"/>
      <c r="E43" s="1"/>
      <c r="F43" s="91"/>
      <c r="G43" s="5"/>
    </row>
    <row r="44" spans="1:11" s="63" customFormat="1" ht="15" customHeight="1">
      <c r="A44" s="59"/>
      <c r="B44" s="51" t="s">
        <v>22</v>
      </c>
      <c r="C44" s="60"/>
      <c r="D44" s="61"/>
      <c r="E44" s="62"/>
      <c r="F44" s="94"/>
      <c r="K44" s="64"/>
    </row>
    <row r="45" spans="1:11" s="12" customFormat="1" ht="12" customHeight="1">
      <c r="A45" s="103"/>
      <c r="B45" s="104"/>
      <c r="C45" s="105"/>
      <c r="D45" s="106"/>
      <c r="E45" s="107"/>
      <c r="F45" s="95"/>
      <c r="K45" s="47"/>
    </row>
    <row r="46" spans="1:11" ht="9.75" customHeight="1">
      <c r="B46" s="43"/>
      <c r="D46" s="7"/>
      <c r="E46" s="1"/>
      <c r="F46" s="91"/>
      <c r="G46" s="5"/>
    </row>
    <row r="47" spans="1:11" ht="15" customHeight="1">
      <c r="B47" s="43"/>
      <c r="C47" s="3" t="s">
        <v>23</v>
      </c>
      <c r="D47" s="38">
        <v>0</v>
      </c>
      <c r="E47" s="1" t="s">
        <v>3</v>
      </c>
      <c r="F47" s="91"/>
      <c r="G47" s="5"/>
    </row>
    <row r="48" spans="1:11" ht="15" customHeight="1">
      <c r="B48" s="43"/>
      <c r="D48" s="38"/>
      <c r="E48" s="1"/>
      <c r="F48" s="91"/>
      <c r="G48" s="5"/>
    </row>
    <row r="49" spans="1:11" ht="15" customHeight="1">
      <c r="B49" s="43"/>
      <c r="D49" s="38"/>
      <c r="E49" s="1"/>
      <c r="F49" s="91"/>
      <c r="G49" s="5"/>
    </row>
    <row r="50" spans="1:11" ht="15" customHeight="1">
      <c r="B50" s="43"/>
      <c r="D50" s="38"/>
      <c r="E50" s="1"/>
      <c r="F50" s="91"/>
      <c r="G50" s="5"/>
    </row>
    <row r="51" spans="1:11" s="57" customFormat="1" ht="27.75" customHeight="1">
      <c r="A51" s="52" t="s">
        <v>27</v>
      </c>
      <c r="B51" s="53" t="s">
        <v>4</v>
      </c>
      <c r="C51" s="54"/>
      <c r="D51" s="55"/>
      <c r="E51" s="56"/>
      <c r="F51" s="90"/>
      <c r="K51" s="58"/>
    </row>
    <row r="52" spans="1:11" ht="15" customHeight="1">
      <c r="B52" s="44" t="s">
        <v>24</v>
      </c>
      <c r="C52" s="5"/>
      <c r="D52" s="7"/>
      <c r="E52" s="1"/>
      <c r="F52" s="91"/>
      <c r="G52" s="5"/>
    </row>
    <row r="53" spans="1:11" s="12" customFormat="1" ht="15" customHeight="1">
      <c r="A53" s="2"/>
      <c r="B53" s="75" t="s">
        <v>14</v>
      </c>
      <c r="C53" s="40">
        <v>120000</v>
      </c>
      <c r="D53" s="10"/>
      <c r="E53" s="19"/>
      <c r="F53" s="92"/>
      <c r="K53" s="47"/>
    </row>
    <row r="54" spans="1:11" s="12" customFormat="1" ht="15" customHeight="1">
      <c r="A54" s="2"/>
      <c r="B54" s="76" t="s">
        <v>15</v>
      </c>
      <c r="C54" s="40">
        <f>D76</f>
        <v>97999.549999999988</v>
      </c>
      <c r="D54" s="10"/>
      <c r="E54" s="19"/>
      <c r="F54" s="92"/>
      <c r="K54" s="47"/>
    </row>
    <row r="55" spans="1:11" s="12" customFormat="1" ht="15" customHeight="1">
      <c r="A55" s="2"/>
      <c r="B55" s="76"/>
      <c r="C55" s="40"/>
      <c r="D55" s="10"/>
      <c r="E55" s="19"/>
      <c r="F55" s="92"/>
      <c r="K55" s="47"/>
    </row>
    <row r="56" spans="1:11" ht="15" customHeight="1">
      <c r="B56" s="44" t="s">
        <v>25</v>
      </c>
      <c r="C56" s="5"/>
      <c r="D56" s="7"/>
      <c r="E56" s="1"/>
      <c r="F56" s="91"/>
      <c r="G56" s="5"/>
    </row>
    <row r="57" spans="1:11" s="12" customFormat="1" ht="15" customHeight="1">
      <c r="A57" s="2"/>
      <c r="B57" s="75" t="s">
        <v>14</v>
      </c>
      <c r="C57" s="40">
        <v>1250000</v>
      </c>
      <c r="D57" s="10"/>
      <c r="E57" s="19"/>
      <c r="F57" s="92"/>
      <c r="K57" s="47"/>
    </row>
    <row r="58" spans="1:11" s="12" customFormat="1" ht="15" customHeight="1">
      <c r="A58" s="2"/>
      <c r="B58" s="76" t="s">
        <v>15</v>
      </c>
      <c r="C58" s="40">
        <f>D88</f>
        <v>1249359.48</v>
      </c>
      <c r="D58" s="10"/>
      <c r="E58" s="19"/>
      <c r="F58" s="92"/>
      <c r="K58" s="47"/>
    </row>
    <row r="59" spans="1:11" ht="15" customHeight="1">
      <c r="B59" s="77"/>
      <c r="D59" s="7"/>
      <c r="E59" s="1"/>
      <c r="F59" s="91"/>
      <c r="G59" s="5"/>
    </row>
    <row r="60" spans="1:11" ht="15" customHeight="1">
      <c r="B60" s="76" t="s">
        <v>17</v>
      </c>
      <c r="C60" s="40">
        <f>C53+C57</f>
        <v>1370000</v>
      </c>
      <c r="D60" s="45"/>
      <c r="E60" s="14"/>
      <c r="F60" s="93"/>
      <c r="G60" s="5"/>
    </row>
    <row r="61" spans="1:11" ht="15" customHeight="1">
      <c r="B61" s="76" t="s">
        <v>18</v>
      </c>
      <c r="C61" s="40">
        <f>C54+C58</f>
        <v>1347359.03</v>
      </c>
      <c r="D61" s="7"/>
      <c r="E61" s="1"/>
      <c r="F61" s="91"/>
      <c r="G61" s="5"/>
    </row>
    <row r="62" spans="1:11" ht="15" customHeight="1">
      <c r="B62" s="43"/>
      <c r="D62" s="38"/>
      <c r="E62" s="1"/>
      <c r="F62" s="91"/>
      <c r="G62" s="5"/>
    </row>
    <row r="63" spans="1:11" ht="15" customHeight="1">
      <c r="B63" s="51" t="s">
        <v>29</v>
      </c>
      <c r="D63" s="7"/>
      <c r="E63" s="1"/>
      <c r="F63" s="91"/>
      <c r="G63" s="5"/>
    </row>
    <row r="64" spans="1:11" s="12" customFormat="1">
      <c r="A64" s="2"/>
      <c r="B64" s="65"/>
      <c r="C64" s="42"/>
      <c r="D64" s="10"/>
      <c r="E64" s="18"/>
      <c r="F64" s="102" t="s">
        <v>61</v>
      </c>
      <c r="K64" s="47"/>
    </row>
    <row r="65" spans="1:11" s="12" customFormat="1">
      <c r="A65" s="2" t="s">
        <v>12</v>
      </c>
      <c r="B65" s="41" t="s">
        <v>80</v>
      </c>
      <c r="C65" s="42"/>
      <c r="D65" s="10">
        <v>24700</v>
      </c>
      <c r="E65" s="18" t="s">
        <v>3</v>
      </c>
      <c r="F65" s="89"/>
      <c r="K65" s="47"/>
    </row>
    <row r="66" spans="1:11" s="12" customFormat="1">
      <c r="A66" s="2" t="s">
        <v>13</v>
      </c>
      <c r="B66" s="41" t="s">
        <v>81</v>
      </c>
      <c r="C66" s="42"/>
      <c r="D66" s="10">
        <v>1237.5</v>
      </c>
      <c r="E66" s="18" t="s">
        <v>3</v>
      </c>
      <c r="F66" s="95"/>
      <c r="K66" s="47"/>
    </row>
    <row r="67" spans="1:11" s="12" customFormat="1">
      <c r="A67" s="2" t="s">
        <v>40</v>
      </c>
      <c r="B67" s="41" t="s">
        <v>82</v>
      </c>
      <c r="C67" s="42"/>
      <c r="D67" s="10">
        <v>4212</v>
      </c>
      <c r="E67" s="18" t="s">
        <v>3</v>
      </c>
      <c r="F67" s="89"/>
      <c r="K67" s="47"/>
    </row>
    <row r="68" spans="1:11" s="12" customFormat="1">
      <c r="A68" s="2" t="s">
        <v>41</v>
      </c>
      <c r="B68" s="41" t="s">
        <v>83</v>
      </c>
      <c r="C68" s="42"/>
      <c r="D68" s="10">
        <v>1080</v>
      </c>
      <c r="E68" s="18" t="s">
        <v>3</v>
      </c>
      <c r="F68" s="89"/>
      <c r="K68" s="47"/>
    </row>
    <row r="69" spans="1:11" s="12" customFormat="1">
      <c r="A69" s="2" t="s">
        <v>42</v>
      </c>
      <c r="B69" s="41" t="s">
        <v>84</v>
      </c>
      <c r="C69" s="42"/>
      <c r="D69" s="10">
        <v>12700</v>
      </c>
      <c r="E69" s="18" t="s">
        <v>3</v>
      </c>
      <c r="F69" s="89"/>
      <c r="K69" s="47"/>
    </row>
    <row r="70" spans="1:11" s="12" customFormat="1">
      <c r="A70" s="2" t="s">
        <v>43</v>
      </c>
      <c r="B70" s="41" t="s">
        <v>85</v>
      </c>
      <c r="C70" s="42"/>
      <c r="D70" s="10">
        <v>8437.5</v>
      </c>
      <c r="E70" s="18" t="s">
        <v>3</v>
      </c>
      <c r="F70" s="89"/>
      <c r="K70" s="47"/>
    </row>
    <row r="71" spans="1:11" s="12" customFormat="1">
      <c r="A71" s="2" t="s">
        <v>44</v>
      </c>
      <c r="B71" s="41" t="s">
        <v>63</v>
      </c>
      <c r="C71" s="42"/>
      <c r="D71" s="10">
        <v>12012.34</v>
      </c>
      <c r="E71" s="18" t="s">
        <v>3</v>
      </c>
      <c r="F71" s="89"/>
      <c r="K71" s="47"/>
    </row>
    <row r="72" spans="1:11" s="12" customFormat="1">
      <c r="A72" s="2" t="s">
        <v>45</v>
      </c>
      <c r="B72" s="41" t="s">
        <v>86</v>
      </c>
      <c r="C72" s="42"/>
      <c r="D72" s="10">
        <v>10107.709999999999</v>
      </c>
      <c r="E72" s="18" t="s">
        <v>3</v>
      </c>
      <c r="F72" s="89"/>
      <c r="K72" s="47"/>
    </row>
    <row r="73" spans="1:11" s="12" customFormat="1">
      <c r="A73" s="2" t="s">
        <v>46</v>
      </c>
      <c r="B73" s="41" t="s">
        <v>87</v>
      </c>
      <c r="C73" s="42"/>
      <c r="D73" s="10">
        <v>23512.5</v>
      </c>
      <c r="E73" s="18" t="s">
        <v>3</v>
      </c>
      <c r="F73" s="95"/>
      <c r="K73" s="47"/>
    </row>
    <row r="74" spans="1:11" s="12" customFormat="1" ht="13.5" customHeight="1">
      <c r="A74" s="103"/>
      <c r="B74" s="104"/>
      <c r="C74" s="105"/>
      <c r="D74" s="106"/>
      <c r="E74" s="107"/>
      <c r="F74" s="95"/>
      <c r="K74" s="47"/>
    </row>
    <row r="75" spans="1:11" ht="9.75" customHeight="1">
      <c r="B75" s="43"/>
      <c r="D75" s="7"/>
      <c r="E75" s="1"/>
      <c r="F75" s="91"/>
      <c r="G75" s="5"/>
    </row>
    <row r="76" spans="1:11" ht="15" customHeight="1">
      <c r="B76" s="43"/>
      <c r="C76" s="3" t="s">
        <v>23</v>
      </c>
      <c r="D76" s="38">
        <f>SUM(D64:D73)</f>
        <v>97999.549999999988</v>
      </c>
      <c r="E76" s="1" t="s">
        <v>3</v>
      </c>
      <c r="F76" s="91"/>
      <c r="G76" s="5"/>
    </row>
    <row r="77" spans="1:11" ht="15" customHeight="1">
      <c r="B77" s="43"/>
      <c r="D77" s="38"/>
      <c r="E77" s="1"/>
      <c r="F77" s="91"/>
      <c r="G77" s="5"/>
    </row>
    <row r="78" spans="1:11" ht="15" customHeight="1">
      <c r="B78" s="51" t="s">
        <v>30</v>
      </c>
      <c r="D78" s="7"/>
      <c r="E78" s="1"/>
      <c r="F78" s="108" t="s">
        <v>62</v>
      </c>
      <c r="G78" s="5"/>
    </row>
    <row r="79" spans="1:11" s="12" customFormat="1">
      <c r="A79" s="2"/>
      <c r="B79" s="41"/>
      <c r="C79" s="42"/>
      <c r="D79" s="10"/>
      <c r="E79" s="18"/>
      <c r="F79" s="89"/>
      <c r="K79" s="47"/>
    </row>
    <row r="80" spans="1:11" s="12" customFormat="1">
      <c r="A80" s="2" t="s">
        <v>12</v>
      </c>
      <c r="B80" s="41" t="s">
        <v>88</v>
      </c>
      <c r="C80" s="42"/>
      <c r="D80" s="7">
        <f>1208374.98</f>
        <v>1208374.98</v>
      </c>
      <c r="E80" s="18" t="s">
        <v>3</v>
      </c>
      <c r="F80" s="89"/>
      <c r="K80" s="47"/>
    </row>
    <row r="81" spans="1:11" s="12" customFormat="1">
      <c r="A81" s="2" t="s">
        <v>13</v>
      </c>
      <c r="B81" s="41" t="s">
        <v>89</v>
      </c>
      <c r="C81" s="42"/>
      <c r="D81" s="10">
        <v>7827.5</v>
      </c>
      <c r="E81" s="18" t="s">
        <v>3</v>
      </c>
      <c r="F81" s="89"/>
      <c r="K81" s="47"/>
    </row>
    <row r="82" spans="1:11" s="12" customFormat="1">
      <c r="A82" s="2" t="s">
        <v>40</v>
      </c>
      <c r="B82" s="41" t="s">
        <v>90</v>
      </c>
      <c r="C82" s="42"/>
      <c r="D82" s="10">
        <v>1170.54</v>
      </c>
      <c r="E82" s="18" t="s">
        <v>3</v>
      </c>
      <c r="F82" s="89"/>
      <c r="K82" s="47"/>
    </row>
    <row r="83" spans="1:11" s="12" customFormat="1">
      <c r="A83" s="2" t="s">
        <v>41</v>
      </c>
      <c r="B83" s="41" t="s">
        <v>91</v>
      </c>
      <c r="C83" s="42"/>
      <c r="D83" s="10">
        <v>7975</v>
      </c>
      <c r="E83" s="18" t="s">
        <v>3</v>
      </c>
      <c r="F83" s="89"/>
      <c r="K83" s="47"/>
    </row>
    <row r="84" spans="1:11" s="12" customFormat="1">
      <c r="A84" s="2" t="s">
        <v>42</v>
      </c>
      <c r="B84" s="41" t="s">
        <v>92</v>
      </c>
      <c r="C84" s="42"/>
      <c r="D84" s="10">
        <v>7843.33</v>
      </c>
      <c r="E84" s="18" t="s">
        <v>3</v>
      </c>
      <c r="F84" s="89"/>
      <c r="K84" s="47"/>
    </row>
    <row r="85" spans="1:11" s="12" customFormat="1">
      <c r="A85" s="2" t="s">
        <v>43</v>
      </c>
      <c r="B85" s="41" t="s">
        <v>93</v>
      </c>
      <c r="C85" s="42"/>
      <c r="D85" s="10">
        <v>16168.13</v>
      </c>
      <c r="E85" s="18" t="s">
        <v>3</v>
      </c>
      <c r="F85" s="89"/>
      <c r="K85" s="47"/>
    </row>
    <row r="86" spans="1:11" s="12" customFormat="1" ht="9.75" customHeight="1">
      <c r="A86" s="103"/>
      <c r="B86" s="104"/>
      <c r="C86" s="105"/>
      <c r="D86" s="106"/>
      <c r="E86" s="107"/>
      <c r="F86" s="95"/>
      <c r="K86" s="47"/>
    </row>
    <row r="87" spans="1:11" ht="9.75" customHeight="1">
      <c r="B87" s="43"/>
      <c r="D87" s="7"/>
      <c r="E87" s="1"/>
      <c r="F87" s="91"/>
      <c r="G87" s="5"/>
    </row>
    <row r="88" spans="1:11" ht="15" customHeight="1">
      <c r="B88" s="43"/>
      <c r="C88" s="3" t="s">
        <v>23</v>
      </c>
      <c r="D88" s="38">
        <f>SUM(D80:D87)</f>
        <v>1249359.48</v>
      </c>
      <c r="E88" s="1" t="s">
        <v>3</v>
      </c>
      <c r="F88" s="91"/>
      <c r="G88" s="5"/>
    </row>
    <row r="89" spans="1:11" ht="15" customHeight="1">
      <c r="B89" s="43"/>
      <c r="D89" s="38"/>
      <c r="E89" s="1"/>
      <c r="F89" s="91"/>
      <c r="G89" s="5"/>
    </row>
    <row r="90" spans="1:11" s="12" customFormat="1">
      <c r="A90" s="2"/>
      <c r="B90" s="41"/>
      <c r="C90" s="42"/>
      <c r="D90" s="10"/>
      <c r="E90" s="18"/>
      <c r="F90" s="89"/>
      <c r="K90" s="47"/>
    </row>
    <row r="91" spans="1:11" s="57" customFormat="1" ht="30" customHeight="1">
      <c r="A91" s="52" t="s">
        <v>28</v>
      </c>
      <c r="B91" s="53" t="s">
        <v>6</v>
      </c>
      <c r="C91" s="54"/>
      <c r="D91" s="55"/>
      <c r="E91" s="56"/>
      <c r="F91" s="90"/>
      <c r="K91" s="58"/>
    </row>
    <row r="92" spans="1:11" ht="15" customHeight="1">
      <c r="B92" s="44" t="s">
        <v>24</v>
      </c>
      <c r="C92" s="5"/>
      <c r="D92" s="7"/>
      <c r="E92" s="1"/>
      <c r="F92" s="91"/>
      <c r="G92" s="5"/>
    </row>
    <row r="93" spans="1:11" s="12" customFormat="1" ht="15" customHeight="1">
      <c r="A93" s="2"/>
      <c r="B93" s="75" t="s">
        <v>14</v>
      </c>
      <c r="C93" s="40">
        <v>80000</v>
      </c>
      <c r="D93" s="10"/>
      <c r="E93" s="19"/>
      <c r="F93" s="92"/>
      <c r="K93" s="47"/>
    </row>
    <row r="94" spans="1:11" s="12" customFormat="1" ht="15" customHeight="1">
      <c r="A94" s="2"/>
      <c r="B94" s="76" t="s">
        <v>15</v>
      </c>
      <c r="C94" s="40">
        <f>D112</f>
        <v>76293</v>
      </c>
      <c r="D94" s="10"/>
      <c r="E94" s="19"/>
      <c r="F94" s="92"/>
      <c r="K94" s="47"/>
    </row>
    <row r="95" spans="1:11" s="12" customFormat="1" ht="15" customHeight="1">
      <c r="A95" s="2"/>
      <c r="B95" s="76"/>
      <c r="C95" s="40"/>
      <c r="D95" s="10"/>
      <c r="E95" s="19"/>
      <c r="F95" s="92"/>
      <c r="K95" s="47"/>
    </row>
    <row r="96" spans="1:11" ht="15" customHeight="1">
      <c r="B96" s="44" t="s">
        <v>25</v>
      </c>
      <c r="C96" s="5"/>
      <c r="D96" s="7"/>
      <c r="E96" s="1"/>
      <c r="F96" s="91"/>
      <c r="G96" s="5"/>
    </row>
    <row r="97" spans="1:11" s="12" customFormat="1" ht="15" customHeight="1">
      <c r="A97" s="2"/>
      <c r="B97" s="75" t="s">
        <v>14</v>
      </c>
      <c r="C97" s="40">
        <v>600000</v>
      </c>
      <c r="D97" s="10"/>
      <c r="E97" s="19"/>
      <c r="F97" s="92"/>
      <c r="K97" s="47"/>
    </row>
    <row r="98" spans="1:11" s="12" customFormat="1" ht="15" customHeight="1">
      <c r="A98" s="2"/>
      <c r="B98" s="76" t="s">
        <v>15</v>
      </c>
      <c r="C98" s="40">
        <f>D119</f>
        <v>598630</v>
      </c>
      <c r="D98" s="10"/>
      <c r="E98" s="19"/>
      <c r="F98" s="92"/>
      <c r="K98" s="47"/>
    </row>
    <row r="99" spans="1:11" ht="15" customHeight="1">
      <c r="B99" s="77"/>
      <c r="D99" s="7"/>
      <c r="E99" s="1"/>
      <c r="F99" s="91"/>
      <c r="G99" s="5"/>
    </row>
    <row r="100" spans="1:11" ht="15" customHeight="1">
      <c r="B100" s="76" t="s">
        <v>17</v>
      </c>
      <c r="C100" s="40">
        <f>C93+C97</f>
        <v>680000</v>
      </c>
      <c r="D100" s="45"/>
      <c r="E100" s="14"/>
      <c r="F100" s="93"/>
      <c r="G100" s="5"/>
    </row>
    <row r="101" spans="1:11" ht="15" customHeight="1">
      <c r="B101" s="76" t="s">
        <v>18</v>
      </c>
      <c r="C101" s="40">
        <f>C94+C98</f>
        <v>674923</v>
      </c>
      <c r="D101" s="7"/>
      <c r="E101" s="1"/>
      <c r="F101" s="91"/>
      <c r="G101" s="5"/>
    </row>
    <row r="102" spans="1:11" ht="15" customHeight="1">
      <c r="B102" s="43"/>
      <c r="D102" s="38"/>
      <c r="E102" s="1"/>
      <c r="F102" s="91"/>
      <c r="G102" s="5"/>
    </row>
    <row r="103" spans="1:11" ht="15" customHeight="1">
      <c r="B103" s="51" t="s">
        <v>29</v>
      </c>
      <c r="D103" s="7"/>
      <c r="E103" s="1"/>
      <c r="F103" s="108" t="s">
        <v>64</v>
      </c>
      <c r="G103" s="5"/>
    </row>
    <row r="104" spans="1:11" ht="15" customHeight="1">
      <c r="B104" s="48"/>
      <c r="D104" s="7"/>
      <c r="E104" s="1"/>
      <c r="F104" s="91"/>
      <c r="G104" s="5"/>
    </row>
    <row r="105" spans="1:11" s="12" customFormat="1">
      <c r="A105" s="2" t="s">
        <v>12</v>
      </c>
      <c r="B105" s="41" t="s">
        <v>47</v>
      </c>
      <c r="C105" s="42"/>
      <c r="D105" s="10">
        <v>18512.5</v>
      </c>
      <c r="E105" s="18" t="s">
        <v>3</v>
      </c>
      <c r="F105" s="89"/>
      <c r="K105" s="47"/>
    </row>
    <row r="106" spans="1:11" s="12" customFormat="1" ht="30">
      <c r="A106" s="2" t="s">
        <v>13</v>
      </c>
      <c r="B106" s="41" t="s">
        <v>95</v>
      </c>
      <c r="C106" s="42"/>
      <c r="D106" s="10">
        <v>31798</v>
      </c>
      <c r="E106" s="18" t="s">
        <v>3</v>
      </c>
      <c r="F106" s="89"/>
      <c r="K106" s="47"/>
    </row>
    <row r="107" spans="1:11" s="12" customFormat="1" ht="30">
      <c r="A107" s="2" t="s">
        <v>40</v>
      </c>
      <c r="B107" s="41" t="s">
        <v>94</v>
      </c>
      <c r="C107" s="42"/>
      <c r="D107" s="10">
        <v>3187.5</v>
      </c>
      <c r="E107" s="18" t="s">
        <v>3</v>
      </c>
      <c r="F107" s="89"/>
      <c r="K107" s="47"/>
    </row>
    <row r="108" spans="1:11" s="12" customFormat="1" ht="45">
      <c r="A108" s="2" t="s">
        <v>41</v>
      </c>
      <c r="B108" s="41" t="s">
        <v>96</v>
      </c>
      <c r="C108" s="42"/>
      <c r="D108" s="10">
        <v>13250</v>
      </c>
      <c r="E108" s="18" t="s">
        <v>3</v>
      </c>
      <c r="F108" s="89"/>
      <c r="K108" s="47"/>
    </row>
    <row r="109" spans="1:11" s="12" customFormat="1" ht="30">
      <c r="A109" s="2" t="s">
        <v>42</v>
      </c>
      <c r="B109" s="41" t="s">
        <v>97</v>
      </c>
      <c r="C109" s="42"/>
      <c r="D109" s="10">
        <v>9545</v>
      </c>
      <c r="E109" s="18" t="s">
        <v>3</v>
      </c>
      <c r="F109" s="89"/>
      <c r="K109" s="47"/>
    </row>
    <row r="110" spans="1:11" s="12" customFormat="1" ht="14.25" customHeight="1">
      <c r="A110" s="103"/>
      <c r="B110" s="104"/>
      <c r="C110" s="105"/>
      <c r="D110" s="106"/>
      <c r="E110" s="107"/>
      <c r="F110" s="95"/>
      <c r="K110" s="47"/>
    </row>
    <row r="111" spans="1:11" ht="9.75" customHeight="1">
      <c r="B111" s="43"/>
      <c r="D111" s="7"/>
      <c r="E111" s="1"/>
      <c r="F111" s="91"/>
      <c r="G111" s="5"/>
    </row>
    <row r="112" spans="1:11" ht="15" customHeight="1">
      <c r="B112" s="43"/>
      <c r="C112" s="3" t="s">
        <v>23</v>
      </c>
      <c r="D112" s="38">
        <f>SUM(D105:D111)</f>
        <v>76293</v>
      </c>
      <c r="E112" s="1" t="s">
        <v>3</v>
      </c>
      <c r="F112" s="91"/>
      <c r="G112" s="5"/>
    </row>
    <row r="113" spans="1:11" ht="15" customHeight="1">
      <c r="B113" s="43"/>
      <c r="D113" s="38"/>
      <c r="E113" s="1"/>
      <c r="F113" s="91"/>
      <c r="G113" s="5"/>
    </row>
    <row r="114" spans="1:11" ht="15" customHeight="1">
      <c r="B114" s="51" t="s">
        <v>30</v>
      </c>
      <c r="D114" s="7"/>
      <c r="E114" s="1"/>
      <c r="F114" s="91"/>
      <c r="G114" s="5"/>
    </row>
    <row r="115" spans="1:11" ht="15" customHeight="1">
      <c r="B115" s="48"/>
      <c r="D115" s="7"/>
      <c r="E115" s="1"/>
      <c r="F115" s="108" t="s">
        <v>65</v>
      </c>
      <c r="G115" s="5"/>
    </row>
    <row r="116" spans="1:11" s="12" customFormat="1" ht="45" customHeight="1">
      <c r="A116" s="2" t="s">
        <v>12</v>
      </c>
      <c r="B116" s="41" t="s">
        <v>53</v>
      </c>
      <c r="C116" s="42"/>
      <c r="D116" s="10">
        <v>598630</v>
      </c>
      <c r="E116" s="18" t="s">
        <v>3</v>
      </c>
      <c r="F116" s="89"/>
      <c r="K116" s="47"/>
    </row>
    <row r="117" spans="1:11" s="12" customFormat="1" ht="15.75" customHeight="1">
      <c r="A117" s="103"/>
      <c r="B117" s="104"/>
      <c r="C117" s="105"/>
      <c r="D117" s="106"/>
      <c r="E117" s="107"/>
      <c r="F117" s="95"/>
      <c r="K117" s="47"/>
    </row>
    <row r="118" spans="1:11" ht="11.25" customHeight="1">
      <c r="B118" s="43"/>
      <c r="D118" s="7"/>
      <c r="E118" s="1"/>
      <c r="F118" s="91"/>
      <c r="G118" s="5"/>
    </row>
    <row r="119" spans="1:11" ht="15" customHeight="1">
      <c r="B119" s="43"/>
      <c r="C119" s="3" t="s">
        <v>23</v>
      </c>
      <c r="D119" s="38">
        <f>SUM(D116:D118)</f>
        <v>598630</v>
      </c>
      <c r="E119" s="1" t="s">
        <v>3</v>
      </c>
      <c r="F119" s="91"/>
      <c r="G119" s="5"/>
    </row>
    <row r="120" spans="1:11" s="12" customFormat="1">
      <c r="A120" s="2"/>
      <c r="B120" s="41"/>
      <c r="C120" s="42"/>
      <c r="D120" s="10"/>
      <c r="E120" s="18"/>
      <c r="F120" s="89"/>
      <c r="K120" s="47"/>
    </row>
    <row r="121" spans="1:11" ht="15" customHeight="1">
      <c r="B121" s="43"/>
      <c r="D121" s="38"/>
      <c r="E121" s="1"/>
      <c r="F121" s="91"/>
      <c r="G121" s="5"/>
    </row>
    <row r="122" spans="1:11" s="57" customFormat="1" ht="30.75" customHeight="1">
      <c r="A122" s="52" t="s">
        <v>31</v>
      </c>
      <c r="B122" s="53" t="s">
        <v>5</v>
      </c>
      <c r="C122" s="54"/>
      <c r="D122" s="55"/>
      <c r="E122" s="56"/>
      <c r="F122" s="90"/>
      <c r="K122" s="58"/>
    </row>
    <row r="123" spans="1:11" ht="15" customHeight="1">
      <c r="B123" s="111" t="s">
        <v>55</v>
      </c>
      <c r="C123" s="5"/>
      <c r="D123" s="7"/>
      <c r="E123" s="1"/>
      <c r="F123" s="91"/>
      <c r="G123" s="5"/>
    </row>
    <row r="124" spans="1:11" s="12" customFormat="1" ht="15" customHeight="1">
      <c r="A124" s="2"/>
      <c r="B124" s="75" t="s">
        <v>14</v>
      </c>
      <c r="C124" s="40">
        <v>565000</v>
      </c>
      <c r="D124" s="10"/>
      <c r="E124" s="19"/>
      <c r="F124" s="92"/>
      <c r="K124" s="47"/>
    </row>
    <row r="125" spans="1:11" s="12" customFormat="1" ht="15" customHeight="1">
      <c r="A125" s="2"/>
      <c r="B125" s="76" t="s">
        <v>15</v>
      </c>
      <c r="C125" s="40">
        <f>D145</f>
        <v>540371.71</v>
      </c>
      <c r="D125" s="10"/>
      <c r="E125" s="19"/>
      <c r="F125" s="92"/>
      <c r="K125" s="47"/>
    </row>
    <row r="126" spans="1:11" s="12" customFormat="1" ht="15" customHeight="1">
      <c r="A126" s="2"/>
      <c r="B126" s="76"/>
      <c r="C126" s="40"/>
      <c r="D126" s="10"/>
      <c r="E126" s="19"/>
      <c r="F126" s="92"/>
      <c r="K126" s="47"/>
    </row>
    <row r="127" spans="1:11" ht="15" customHeight="1">
      <c r="B127" s="112" t="s">
        <v>54</v>
      </c>
      <c r="C127" s="5"/>
      <c r="D127" s="7"/>
      <c r="E127" s="1"/>
      <c r="F127" s="91"/>
      <c r="G127" s="5"/>
    </row>
    <row r="128" spans="1:11" s="12" customFormat="1" ht="15" customHeight="1">
      <c r="A128" s="2"/>
      <c r="B128" s="75" t="s">
        <v>14</v>
      </c>
      <c r="C128" s="40">
        <v>420000</v>
      </c>
      <c r="D128" s="10"/>
      <c r="E128" s="19"/>
      <c r="F128" s="92"/>
      <c r="K128" s="47"/>
    </row>
    <row r="129" spans="1:11" s="12" customFormat="1" ht="15" customHeight="1">
      <c r="A129" s="2"/>
      <c r="B129" s="76" t="s">
        <v>15</v>
      </c>
      <c r="C129" s="40">
        <f>D153</f>
        <v>361860.97</v>
      </c>
      <c r="D129" s="10"/>
      <c r="E129" s="19"/>
      <c r="F129" s="92"/>
      <c r="K129" s="47"/>
    </row>
    <row r="130" spans="1:11" ht="15" customHeight="1">
      <c r="B130" s="77"/>
      <c r="D130" s="7"/>
      <c r="E130" s="1"/>
      <c r="F130" s="91"/>
      <c r="G130" s="5"/>
    </row>
    <row r="131" spans="1:11" ht="15" customHeight="1">
      <c r="B131" s="76" t="s">
        <v>17</v>
      </c>
      <c r="C131" s="40">
        <f>C124+C128</f>
        <v>985000</v>
      </c>
      <c r="D131" s="45"/>
      <c r="E131" s="14"/>
      <c r="F131" s="93"/>
      <c r="G131" s="5"/>
    </row>
    <row r="132" spans="1:11" ht="15" customHeight="1">
      <c r="B132" s="76" t="s">
        <v>18</v>
      </c>
      <c r="C132" s="40">
        <f>C125+C129</f>
        <v>902232.67999999993</v>
      </c>
      <c r="D132" s="7"/>
      <c r="E132" s="1"/>
      <c r="F132" s="91"/>
      <c r="G132" s="5"/>
    </row>
    <row r="133" spans="1:11" ht="15" customHeight="1">
      <c r="B133" s="43"/>
      <c r="D133" s="38"/>
      <c r="E133" s="1"/>
      <c r="F133" s="91"/>
      <c r="G133" s="5"/>
    </row>
    <row r="134" spans="1:11" ht="15" customHeight="1">
      <c r="B134" s="51" t="s">
        <v>98</v>
      </c>
      <c r="D134" s="7"/>
      <c r="E134" s="1"/>
      <c r="F134" s="108" t="s">
        <v>66</v>
      </c>
      <c r="G134" s="5"/>
    </row>
    <row r="135" spans="1:11" ht="15" customHeight="1">
      <c r="B135" s="51" t="s">
        <v>99</v>
      </c>
      <c r="D135" s="7"/>
      <c r="E135" s="1"/>
      <c r="F135" s="91"/>
      <c r="G135" s="5"/>
    </row>
    <row r="136" spans="1:11" ht="15" customHeight="1">
      <c r="B136" s="51"/>
      <c r="D136" s="7"/>
      <c r="E136" s="1"/>
      <c r="F136" s="91"/>
      <c r="G136" s="5"/>
    </row>
    <row r="137" spans="1:11" s="12" customFormat="1">
      <c r="A137" s="2"/>
      <c r="B137" s="50" t="s">
        <v>32</v>
      </c>
      <c r="C137" s="42"/>
      <c r="D137" s="10"/>
      <c r="E137" s="18"/>
      <c r="F137" s="89"/>
      <c r="K137" s="47"/>
    </row>
    <row r="138" spans="1:11" s="12" customFormat="1">
      <c r="A138" s="2" t="s">
        <v>12</v>
      </c>
      <c r="B138" s="41" t="s">
        <v>102</v>
      </c>
      <c r="C138" s="42"/>
      <c r="D138" s="10">
        <v>19900</v>
      </c>
      <c r="E138" s="18" t="s">
        <v>3</v>
      </c>
      <c r="F138" s="89"/>
      <c r="K138" s="47"/>
    </row>
    <row r="139" spans="1:11" s="12" customFormat="1" ht="30">
      <c r="A139" s="2" t="s">
        <v>13</v>
      </c>
      <c r="B139" s="41" t="s">
        <v>103</v>
      </c>
      <c r="C139" s="42"/>
      <c r="D139" s="10">
        <f>13137.5+23300</f>
        <v>36437.5</v>
      </c>
      <c r="E139" s="18" t="s">
        <v>3</v>
      </c>
      <c r="F139" s="95"/>
      <c r="K139" s="47"/>
    </row>
    <row r="140" spans="1:11" s="12" customFormat="1">
      <c r="A140" s="2"/>
      <c r="B140" s="41"/>
      <c r="C140" s="42"/>
      <c r="D140" s="10"/>
      <c r="E140" s="18"/>
      <c r="F140" s="89"/>
      <c r="K140" s="47"/>
    </row>
    <row r="141" spans="1:11" s="12" customFormat="1">
      <c r="A141" s="2"/>
      <c r="B141" s="109" t="s">
        <v>56</v>
      </c>
      <c r="C141" s="42"/>
      <c r="D141" s="10"/>
      <c r="E141" s="18"/>
      <c r="F141" s="89"/>
      <c r="K141" s="47"/>
    </row>
    <row r="142" spans="1:11" s="12" customFormat="1">
      <c r="A142" s="2" t="s">
        <v>12</v>
      </c>
      <c r="B142" s="41" t="s">
        <v>104</v>
      </c>
      <c r="C142" s="42"/>
      <c r="D142" s="10">
        <v>484034.21</v>
      </c>
      <c r="E142" s="18" t="s">
        <v>3</v>
      </c>
      <c r="F142" s="89"/>
      <c r="K142" s="47"/>
    </row>
    <row r="143" spans="1:11" s="12" customFormat="1" ht="9.75" customHeight="1">
      <c r="A143" s="103"/>
      <c r="B143" s="104"/>
      <c r="C143" s="105"/>
      <c r="D143" s="106"/>
      <c r="E143" s="107"/>
      <c r="F143" s="95"/>
      <c r="K143" s="47"/>
    </row>
    <row r="144" spans="1:11" ht="9.75" customHeight="1">
      <c r="B144" s="43"/>
      <c r="D144" s="7"/>
      <c r="E144" s="1"/>
      <c r="F144" s="91"/>
      <c r="G144" s="5"/>
    </row>
    <row r="145" spans="1:11" ht="15" customHeight="1">
      <c r="B145" s="43"/>
      <c r="C145" s="3" t="s">
        <v>23</v>
      </c>
      <c r="D145" s="38">
        <f>SUM(D138:D144)</f>
        <v>540371.71</v>
      </c>
      <c r="E145" s="1" t="s">
        <v>3</v>
      </c>
      <c r="F145" s="91"/>
      <c r="G145" s="5"/>
    </row>
    <row r="146" spans="1:11" s="12" customFormat="1">
      <c r="A146" s="2"/>
      <c r="B146" s="41"/>
      <c r="C146" s="42"/>
      <c r="D146" s="10"/>
      <c r="E146" s="18"/>
      <c r="F146" s="89"/>
      <c r="K146" s="47"/>
    </row>
    <row r="147" spans="1:11" ht="15" customHeight="1">
      <c r="B147" s="51" t="s">
        <v>100</v>
      </c>
      <c r="D147" s="7"/>
      <c r="E147" s="1"/>
      <c r="F147" s="108" t="s">
        <v>67</v>
      </c>
      <c r="G147" s="5"/>
    </row>
    <row r="148" spans="1:11" ht="15" customHeight="1">
      <c r="B148" s="51" t="s">
        <v>101</v>
      </c>
      <c r="D148" s="7"/>
      <c r="E148" s="1"/>
      <c r="F148" s="108"/>
      <c r="G148" s="5"/>
    </row>
    <row r="149" spans="1:11" ht="15" customHeight="1">
      <c r="B149" s="48"/>
      <c r="D149" s="7"/>
      <c r="E149" s="1"/>
      <c r="F149" s="91"/>
      <c r="G149" s="5"/>
    </row>
    <row r="150" spans="1:11" s="12" customFormat="1">
      <c r="A150" s="2" t="s">
        <v>12</v>
      </c>
      <c r="B150" s="41" t="s">
        <v>33</v>
      </c>
      <c r="C150" s="42"/>
      <c r="D150" s="10">
        <v>361860.97</v>
      </c>
      <c r="E150" s="18" t="s">
        <v>3</v>
      </c>
      <c r="F150" s="89"/>
      <c r="K150" s="47"/>
    </row>
    <row r="151" spans="1:11" s="12" customFormat="1" ht="13.5" customHeight="1">
      <c r="A151" s="103"/>
      <c r="B151" s="104"/>
      <c r="C151" s="105"/>
      <c r="D151" s="106"/>
      <c r="E151" s="107"/>
      <c r="F151" s="95"/>
      <c r="K151" s="47"/>
    </row>
    <row r="152" spans="1:11" ht="12.75" customHeight="1">
      <c r="B152" s="43"/>
      <c r="D152" s="7"/>
      <c r="E152" s="1"/>
      <c r="F152" s="91"/>
      <c r="G152" s="5"/>
    </row>
    <row r="153" spans="1:11" ht="15" customHeight="1">
      <c r="B153" s="43"/>
      <c r="C153" s="3" t="s">
        <v>23</v>
      </c>
      <c r="D153" s="38">
        <f>SUM(D150:D152)</f>
        <v>361860.97</v>
      </c>
      <c r="E153" s="1" t="s">
        <v>3</v>
      </c>
      <c r="F153" s="91"/>
      <c r="G153" s="5"/>
    </row>
    <row r="154" spans="1:11" ht="15" customHeight="1">
      <c r="B154" s="43"/>
      <c r="D154" s="38"/>
      <c r="E154" s="1"/>
      <c r="F154" s="91"/>
      <c r="G154" s="5"/>
    </row>
    <row r="155" spans="1:11" ht="15" customHeight="1">
      <c r="B155" s="43"/>
      <c r="D155" s="38"/>
      <c r="E155" s="1"/>
      <c r="F155" s="91"/>
      <c r="G155" s="5"/>
    </row>
    <row r="156" spans="1:11" s="57" customFormat="1" ht="30.75" customHeight="1">
      <c r="A156" s="52" t="s">
        <v>34</v>
      </c>
      <c r="B156" s="53" t="s">
        <v>35</v>
      </c>
      <c r="C156" s="54"/>
      <c r="D156" s="55"/>
      <c r="E156" s="56"/>
      <c r="F156" s="90"/>
      <c r="K156" s="58"/>
    </row>
    <row r="157" spans="1:11" s="12" customFormat="1" ht="15" customHeight="1">
      <c r="A157" s="2"/>
      <c r="B157" s="75" t="s">
        <v>14</v>
      </c>
      <c r="C157" s="40">
        <v>53000</v>
      </c>
      <c r="D157" s="10"/>
      <c r="E157" s="19"/>
      <c r="F157" s="92"/>
      <c r="K157" s="47"/>
    </row>
    <row r="158" spans="1:11" s="12" customFormat="1" ht="15" customHeight="1">
      <c r="A158" s="2"/>
      <c r="B158" s="76" t="s">
        <v>15</v>
      </c>
      <c r="C158" s="40">
        <f>D166</f>
        <v>52187.5</v>
      </c>
      <c r="D158" s="10"/>
      <c r="E158" s="19"/>
      <c r="F158" s="92"/>
      <c r="K158" s="47"/>
    </row>
    <row r="159" spans="1:11" ht="15" customHeight="1">
      <c r="B159" s="43"/>
      <c r="D159" s="38"/>
      <c r="E159" s="1"/>
      <c r="F159" s="91"/>
      <c r="G159" s="5"/>
    </row>
    <row r="160" spans="1:11" ht="15" customHeight="1">
      <c r="B160" s="51" t="s">
        <v>30</v>
      </c>
      <c r="D160" s="7"/>
      <c r="E160" s="1"/>
      <c r="F160" s="108" t="s">
        <v>70</v>
      </c>
      <c r="G160" s="5"/>
    </row>
    <row r="161" spans="1:11" ht="15" customHeight="1">
      <c r="B161" s="48"/>
      <c r="D161" s="7"/>
      <c r="E161" s="1"/>
      <c r="F161" s="91"/>
      <c r="G161" s="5"/>
    </row>
    <row r="162" spans="1:11" s="12" customFormat="1" ht="30">
      <c r="A162" s="2" t="s">
        <v>12</v>
      </c>
      <c r="B162" s="41" t="s">
        <v>106</v>
      </c>
      <c r="C162" s="42"/>
      <c r="D162" s="10">
        <v>45437.5</v>
      </c>
      <c r="E162" s="18" t="s">
        <v>3</v>
      </c>
      <c r="F162" s="89"/>
      <c r="K162" s="47"/>
    </row>
    <row r="163" spans="1:11" s="12" customFormat="1">
      <c r="A163" s="2" t="s">
        <v>13</v>
      </c>
      <c r="B163" s="41" t="s">
        <v>107</v>
      </c>
      <c r="C163" s="42"/>
      <c r="D163" s="10">
        <v>6750</v>
      </c>
      <c r="E163" s="18" t="s">
        <v>3</v>
      </c>
      <c r="F163" s="89"/>
      <c r="K163" s="47"/>
    </row>
    <row r="164" spans="1:11" s="12" customFormat="1" ht="9.75" customHeight="1">
      <c r="A164" s="103"/>
      <c r="B164" s="104"/>
      <c r="C164" s="105"/>
      <c r="D164" s="106"/>
      <c r="E164" s="107"/>
      <c r="F164" s="95"/>
      <c r="K164" s="47"/>
    </row>
    <row r="165" spans="1:11" ht="15" customHeight="1">
      <c r="B165" s="43"/>
      <c r="D165" s="7"/>
      <c r="E165" s="1"/>
      <c r="F165" s="91"/>
      <c r="G165" s="5"/>
    </row>
    <row r="166" spans="1:11" ht="15" customHeight="1">
      <c r="B166" s="43"/>
      <c r="C166" s="3" t="s">
        <v>23</v>
      </c>
      <c r="D166" s="38">
        <f>SUM(D162:D165)</f>
        <v>52187.5</v>
      </c>
      <c r="E166" s="1" t="s">
        <v>3</v>
      </c>
      <c r="F166" s="91"/>
      <c r="G166" s="5"/>
    </row>
    <row r="167" spans="1:11" ht="15" customHeight="1">
      <c r="B167" s="43"/>
      <c r="D167" s="38"/>
      <c r="E167" s="1"/>
      <c r="F167" s="91"/>
      <c r="G167" s="5"/>
    </row>
    <row r="168" spans="1:11" ht="15" customHeight="1">
      <c r="B168" s="43"/>
      <c r="D168" s="38"/>
      <c r="E168" s="1"/>
      <c r="F168" s="91"/>
      <c r="G168" s="5"/>
    </row>
    <row r="169" spans="1:11" s="12" customFormat="1" ht="39" customHeight="1">
      <c r="A169" s="52" t="s">
        <v>68</v>
      </c>
      <c r="B169" s="114" t="s">
        <v>69</v>
      </c>
      <c r="C169" s="114"/>
      <c r="D169" s="55"/>
      <c r="E169" s="56"/>
      <c r="F169" s="89"/>
      <c r="K169" s="47"/>
    </row>
    <row r="170" spans="1:11" s="12" customFormat="1">
      <c r="A170" s="2"/>
      <c r="B170" s="75" t="s">
        <v>14</v>
      </c>
      <c r="C170" s="40">
        <v>15000</v>
      </c>
      <c r="D170" s="10"/>
      <c r="E170" s="19"/>
      <c r="F170" s="108" t="s">
        <v>71</v>
      </c>
      <c r="K170" s="47"/>
    </row>
    <row r="171" spans="1:11" s="12" customFormat="1">
      <c r="A171" s="2"/>
      <c r="B171" s="76" t="s">
        <v>15</v>
      </c>
      <c r="C171" s="40">
        <f>D178</f>
        <v>0</v>
      </c>
      <c r="D171" s="10"/>
      <c r="E171" s="19"/>
      <c r="F171" s="89"/>
      <c r="K171" s="47"/>
    </row>
    <row r="172" spans="1:11" ht="15" customHeight="1">
      <c r="B172" s="43"/>
      <c r="D172" s="38"/>
      <c r="E172" s="1"/>
    </row>
    <row r="173" spans="1:11" ht="15" customHeight="1">
      <c r="B173" s="51" t="s">
        <v>30</v>
      </c>
      <c r="D173" s="7"/>
      <c r="E173" s="1"/>
    </row>
    <row r="174" spans="1:11" ht="15" customHeight="1">
      <c r="B174" s="48"/>
      <c r="D174" s="7"/>
      <c r="E174" s="1"/>
    </row>
    <row r="175" spans="1:11" ht="15" customHeight="1">
      <c r="A175" s="2" t="s">
        <v>12</v>
      </c>
      <c r="B175" s="41" t="s">
        <v>105</v>
      </c>
      <c r="C175" s="42"/>
      <c r="D175" s="10">
        <v>0</v>
      </c>
      <c r="E175" s="18" t="s">
        <v>3</v>
      </c>
    </row>
    <row r="176" spans="1:11" ht="15" customHeight="1">
      <c r="A176" s="103"/>
      <c r="B176" s="104"/>
      <c r="C176" s="105"/>
      <c r="D176" s="106"/>
      <c r="E176" s="107"/>
    </row>
    <row r="177" spans="2:5" ht="12.75" customHeight="1">
      <c r="B177" s="43"/>
      <c r="D177" s="7"/>
      <c r="E177" s="1"/>
    </row>
    <row r="178" spans="2:5" ht="16.5" customHeight="1">
      <c r="B178" s="43"/>
      <c r="C178" s="3" t="s">
        <v>23</v>
      </c>
      <c r="D178" s="38">
        <f>SUM(D175:D177)</f>
        <v>0</v>
      </c>
      <c r="E178" s="1" t="s">
        <v>3</v>
      </c>
    </row>
    <row r="180" spans="2:5" ht="30" customHeight="1">
      <c r="B180" s="81"/>
    </row>
    <row r="182" spans="2:5" ht="30" customHeight="1">
      <c r="B182" s="81"/>
    </row>
    <row r="184" spans="2:5" ht="30" customHeight="1">
      <c r="B184" s="81"/>
    </row>
    <row r="186" spans="2:5" ht="30" customHeight="1">
      <c r="B186" s="81"/>
    </row>
    <row r="190" spans="2:5" ht="30" customHeight="1">
      <c r="B190" s="81"/>
    </row>
    <row r="194" spans="1:11" ht="15" customHeight="1">
      <c r="E194" s="38"/>
    </row>
    <row r="196" spans="1:11" ht="15" customHeight="1">
      <c r="B196" s="79"/>
    </row>
    <row r="197" spans="1:11" ht="15" customHeight="1">
      <c r="B197" s="79"/>
    </row>
    <row r="198" spans="1:11" ht="15" customHeight="1">
      <c r="B198" s="82"/>
    </row>
    <row r="199" spans="1:11" s="80" customFormat="1" ht="15" customHeight="1">
      <c r="A199" s="2"/>
      <c r="B199" s="79"/>
      <c r="C199" s="83"/>
      <c r="D199" s="84"/>
      <c r="E199" s="38"/>
      <c r="F199" s="96"/>
      <c r="G199" s="1"/>
      <c r="K199" s="85"/>
    </row>
    <row r="200" spans="1:11" s="80" customFormat="1" ht="15" customHeight="1">
      <c r="A200" s="2"/>
      <c r="B200" s="79"/>
      <c r="C200" s="83"/>
      <c r="D200" s="84"/>
      <c r="E200" s="38"/>
      <c r="F200" s="96"/>
      <c r="G200" s="1"/>
      <c r="K200" s="85"/>
    </row>
    <row r="202" spans="1:11" ht="30" customHeight="1">
      <c r="B202" s="86"/>
    </row>
    <row r="203" spans="1:11" ht="30" customHeight="1">
      <c r="B203" s="86"/>
    </row>
    <row r="204" spans="1:11" ht="30" customHeight="1">
      <c r="B204" s="86"/>
    </row>
    <row r="205" spans="1:11" ht="30" customHeight="1">
      <c r="B205" s="86"/>
    </row>
    <row r="207" spans="1:11" ht="15" customHeight="1">
      <c r="E207" s="38"/>
    </row>
    <row r="209" spans="2:2" ht="45" customHeight="1">
      <c r="B209" s="82"/>
    </row>
    <row r="211" spans="2:2" ht="15" customHeight="1">
      <c r="B211" s="79"/>
    </row>
    <row r="212" spans="2:2" ht="15" customHeight="1">
      <c r="B212" s="79"/>
    </row>
    <row r="226" spans="2:5" ht="15" customHeight="1">
      <c r="E226" s="38"/>
    </row>
    <row r="233" spans="2:5" ht="15" customHeight="1">
      <c r="B233" s="87"/>
    </row>
    <row r="236" spans="2:5" ht="15" customHeight="1">
      <c r="B236" s="72"/>
    </row>
  </sheetData>
  <mergeCells count="3">
    <mergeCell ref="B15:D15"/>
    <mergeCell ref="B17:C17"/>
    <mergeCell ref="B169:C169"/>
  </mergeCells>
  <phoneticPr fontId="0" type="noConversion"/>
  <pageMargins left="0.7" right="0.7" top="0.75" bottom="0.75" header="0.3" footer="0.3"/>
  <pageSetup paperSize="9" orientation="portrait" r:id="rId1"/>
  <headerFooter alignWithMargins="0">
    <oddFooter>&amp;C&amp;P/&amp;N</oddFooter>
  </headerFooter>
  <rowBreaks count="1" manualBreakCount="1">
    <brk id="4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view="pageBreakPreview" topLeftCell="A19" zoomScaleNormal="100" zoomScaleSheetLayoutView="100" workbookViewId="0">
      <selection activeCell="K19" sqref="K19"/>
    </sheetView>
  </sheetViews>
  <sheetFormatPr defaultRowHeight="30" customHeight="1"/>
  <cols>
    <col min="1" max="1" width="4.7109375" style="23" customWidth="1"/>
    <col min="2" max="2" width="42.5703125" style="23" customWidth="1"/>
    <col min="3" max="4" width="14.7109375" style="16" customWidth="1"/>
    <col min="5" max="5" width="7.28515625" style="24" customWidth="1"/>
    <col min="6" max="16384" width="9.140625" style="16"/>
  </cols>
  <sheetData>
    <row r="3" spans="1:7" ht="30" customHeight="1">
      <c r="B3" s="115" t="s">
        <v>37</v>
      </c>
      <c r="C3" s="116"/>
    </row>
    <row r="4" spans="1:7" ht="30" customHeight="1">
      <c r="B4" s="22"/>
      <c r="C4" s="17"/>
    </row>
    <row r="5" spans="1:7" ht="30" customHeight="1">
      <c r="A5" s="32"/>
      <c r="B5" s="32"/>
      <c r="C5" s="26" t="s">
        <v>0</v>
      </c>
      <c r="D5" s="26" t="s">
        <v>1</v>
      </c>
    </row>
    <row r="6" spans="1:7" s="12" customFormat="1" ht="45" customHeight="1">
      <c r="A6" s="29" t="s">
        <v>26</v>
      </c>
      <c r="B6" s="27" t="s">
        <v>16</v>
      </c>
      <c r="C6" s="28">
        <f>Izvješće!C26</f>
        <v>1260000</v>
      </c>
      <c r="D6" s="28">
        <f>Izvješće!C27</f>
        <v>1243548.76</v>
      </c>
      <c r="E6" s="10"/>
      <c r="F6" s="11"/>
      <c r="G6" s="18"/>
    </row>
    <row r="7" spans="1:7" ht="45" customHeight="1">
      <c r="A7" s="29" t="s">
        <v>27</v>
      </c>
      <c r="B7" s="27" t="s">
        <v>4</v>
      </c>
      <c r="C7" s="31">
        <f>Izvješće!C60</f>
        <v>1370000</v>
      </c>
      <c r="D7" s="30">
        <f>Izvješće!C61</f>
        <v>1347359.03</v>
      </c>
    </row>
    <row r="8" spans="1:7" ht="45" customHeight="1">
      <c r="A8" s="29" t="s">
        <v>28</v>
      </c>
      <c r="B8" s="27" t="s">
        <v>6</v>
      </c>
      <c r="C8" s="30">
        <f>Izvješće!C100</f>
        <v>680000</v>
      </c>
      <c r="D8" s="30">
        <f>Izvješće!C101</f>
        <v>674923</v>
      </c>
    </row>
    <row r="9" spans="1:7" ht="45" customHeight="1">
      <c r="A9" s="33" t="s">
        <v>31</v>
      </c>
      <c r="B9" s="34" t="s">
        <v>5</v>
      </c>
      <c r="C9" s="35">
        <f>Izvješće!C131</f>
        <v>985000</v>
      </c>
      <c r="D9" s="35">
        <f>Izvješće!C132</f>
        <v>902232.67999999993</v>
      </c>
    </row>
    <row r="10" spans="1:7" ht="45" customHeight="1">
      <c r="A10" s="33" t="s">
        <v>34</v>
      </c>
      <c r="B10" s="34" t="s">
        <v>35</v>
      </c>
      <c r="C10" s="35">
        <f>Izvješće!C157</f>
        <v>53000</v>
      </c>
      <c r="D10" s="35">
        <f>Izvješće!C158</f>
        <v>52187.5</v>
      </c>
    </row>
    <row r="11" spans="1:7" ht="45" customHeight="1" thickBot="1">
      <c r="A11" s="33" t="s">
        <v>68</v>
      </c>
      <c r="B11" s="34" t="s">
        <v>69</v>
      </c>
      <c r="C11" s="35">
        <f>Izvješće!C170</f>
        <v>15000</v>
      </c>
      <c r="D11" s="35">
        <f>Izvješće!C171</f>
        <v>0</v>
      </c>
    </row>
    <row r="12" spans="1:7" s="20" customFormat="1" ht="45" customHeight="1" thickTop="1">
      <c r="A12" s="36"/>
      <c r="B12" s="36" t="s">
        <v>2</v>
      </c>
      <c r="C12" s="37">
        <f>SUM(C6:C11)</f>
        <v>4363000</v>
      </c>
      <c r="D12" s="37">
        <f>SUM(D6:D11)</f>
        <v>4220250.97</v>
      </c>
      <c r="E12" s="25"/>
    </row>
    <row r="14" spans="1:7" s="67" customFormat="1" ht="17.25" customHeight="1">
      <c r="B14" s="23" t="s">
        <v>52</v>
      </c>
    </row>
    <row r="15" spans="1:7" s="67" customFormat="1" ht="37.5" customHeight="1">
      <c r="B15" s="117" t="s">
        <v>49</v>
      </c>
      <c r="C15" s="117"/>
    </row>
    <row r="16" spans="1:7" s="67" customFormat="1" ht="15" customHeight="1">
      <c r="B16" s="21"/>
    </row>
    <row r="17" spans="2:5" s="67" customFormat="1" ht="15" customHeight="1">
      <c r="B17" s="21" t="s">
        <v>38</v>
      </c>
    </row>
    <row r="18" spans="2:5" s="67" customFormat="1" ht="15" customHeight="1">
      <c r="B18" s="66" t="s">
        <v>57</v>
      </c>
    </row>
    <row r="19" spans="2:5" s="67" customFormat="1" ht="33.75" customHeight="1">
      <c r="B19" s="110" t="s">
        <v>108</v>
      </c>
    </row>
    <row r="20" spans="2:5" s="67" customFormat="1" ht="15" customHeight="1">
      <c r="B20" s="16"/>
    </row>
    <row r="21" spans="2:5" s="67" customFormat="1" ht="15" customHeight="1">
      <c r="B21" s="21"/>
      <c r="D21" s="16" t="s">
        <v>7</v>
      </c>
    </row>
    <row r="22" spans="2:5" s="67" customFormat="1" ht="15" customHeight="1">
      <c r="B22" s="21"/>
    </row>
    <row r="23" spans="2:5" s="67" customFormat="1" ht="15" customHeight="1">
      <c r="B23" s="66"/>
      <c r="D23" s="68"/>
    </row>
    <row r="24" spans="2:5" s="67" customFormat="1" ht="15" customHeight="1">
      <c r="B24" s="97"/>
      <c r="D24" s="21" t="s">
        <v>39</v>
      </c>
      <c r="E24" s="68"/>
    </row>
    <row r="25" spans="2:5" s="67" customFormat="1" ht="15" customHeight="1">
      <c r="D25" s="66" t="s">
        <v>50</v>
      </c>
      <c r="E25" s="66"/>
    </row>
    <row r="26" spans="2:5" s="67" customFormat="1" ht="30" customHeight="1"/>
  </sheetData>
  <mergeCells count="2">
    <mergeCell ref="B3:C3"/>
    <mergeCell ref="B15:C15"/>
  </mergeCells>
  <phoneticPr fontId="0" type="noConversion"/>
  <pageMargins left="0.74803149606299213" right="0" top="0.98425196850393704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Izvješće</vt:lpstr>
      <vt:lpstr>Rekapitulacija</vt:lpstr>
      <vt:lpstr>Izvješće!Podrucje_ispisa</vt:lpstr>
      <vt:lpstr>Rekapitulacija!Podrucje_ispisa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Braco</dc:creator>
  <cp:lastModifiedBy>MARGITA</cp:lastModifiedBy>
  <cp:lastPrinted>2021-06-10T07:53:11Z</cp:lastPrinted>
  <dcterms:created xsi:type="dcterms:W3CDTF">2006-04-03T08:40:28Z</dcterms:created>
  <dcterms:modified xsi:type="dcterms:W3CDTF">2021-07-27T11:40:34Z</dcterms:modified>
</cp:coreProperties>
</file>