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jekti\Poslovni dokumenti\_Proračun\Izvješće o programu gradnje i održavanja KI\2022\"/>
    </mc:Choice>
  </mc:AlternateContent>
  <bookViews>
    <workbookView xWindow="600" yWindow="255" windowWidth="11100" windowHeight="6600"/>
  </bookViews>
  <sheets>
    <sheet name="Izvješće" sheetId="2" r:id="rId1"/>
    <sheet name="Rekapitulacija" sheetId="4" r:id="rId2"/>
  </sheets>
  <definedNames>
    <definedName name="_xlnm.Print_Area" localSheetId="0">Izvješće!$A$1:$E$184</definedName>
    <definedName name="_xlnm.Print_Area" localSheetId="1">Rekapitulacija!$A$1:$E$25</definedName>
  </definedNames>
  <calcPr calcId="152511"/>
</workbook>
</file>

<file path=xl/calcChain.xml><?xml version="1.0" encoding="utf-8"?>
<calcChain xmlns="http://schemas.openxmlformats.org/spreadsheetml/2006/main">
  <c r="D140" i="2" l="1"/>
  <c r="D65" i="2" l="1"/>
  <c r="D75" i="2"/>
  <c r="C11" i="4" l="1"/>
  <c r="D181" i="2"/>
  <c r="C174" i="2" s="1"/>
  <c r="D11" i="4" s="1"/>
  <c r="D37" i="2" l="1"/>
  <c r="D113" i="2" l="1"/>
  <c r="C97" i="2" s="1"/>
  <c r="D91" i="2"/>
  <c r="C52" i="2" s="1"/>
  <c r="C16" i="2"/>
  <c r="D169" i="2"/>
  <c r="C161" i="2" s="1"/>
  <c r="D10" i="4" s="1"/>
  <c r="C54" i="2"/>
  <c r="C7" i="4" s="1"/>
  <c r="C20" i="2"/>
  <c r="D148" i="2"/>
  <c r="C126" i="2" s="1"/>
  <c r="C132" i="2"/>
  <c r="C9" i="4" s="1"/>
  <c r="D120" i="2"/>
  <c r="C101" i="2" s="1"/>
  <c r="C10" i="4"/>
  <c r="C103" i="2"/>
  <c r="C8" i="4" s="1"/>
  <c r="D156" i="2"/>
  <c r="C130" i="2" s="1"/>
  <c r="C22" i="2"/>
  <c r="C6" i="4" s="1"/>
  <c r="C48" i="2"/>
  <c r="C12" i="4" l="1"/>
  <c r="C104" i="2"/>
  <c r="D8" i="4" s="1"/>
  <c r="C133" i="2"/>
  <c r="D9" i="4" s="1"/>
  <c r="C55" i="2"/>
  <c r="D7" i="4" s="1"/>
  <c r="C23" i="2"/>
  <c r="D6" i="4" s="1"/>
  <c r="D12" i="4" l="1"/>
</calcChain>
</file>

<file path=xl/sharedStrings.xml><?xml version="1.0" encoding="utf-8"?>
<sst xmlns="http://schemas.openxmlformats.org/spreadsheetml/2006/main" count="250" uniqueCount="120">
  <si>
    <t>Planirano</t>
  </si>
  <si>
    <t>Izvršeno</t>
  </si>
  <si>
    <t>UKUPNO:</t>
  </si>
  <si>
    <t>kn</t>
  </si>
  <si>
    <t>ODRŽAVANJE JAVNE RASVJETE</t>
  </si>
  <si>
    <t>ODRŽAVANJE NERAZVRSTANIH CESTA</t>
  </si>
  <si>
    <t>R E P U B L I K A    H R V A T S K A</t>
  </si>
  <si>
    <t>SPLITSKO-DALMATINSKA ŽUPANIJA</t>
  </si>
  <si>
    <t>G R A D    H V A R</t>
  </si>
  <si>
    <t>1.</t>
  </si>
  <si>
    <t>2.</t>
  </si>
  <si>
    <t xml:space="preserve">Planirano:  </t>
  </si>
  <si>
    <t xml:space="preserve">Izvršeno:  </t>
  </si>
  <si>
    <t>Ukupno planirano:</t>
  </si>
  <si>
    <t>Ukupno Izvršeno:</t>
  </si>
  <si>
    <t>-Sredstva za izvršenje radova</t>
  </si>
  <si>
    <t>-Sredstva za nabavu opreme</t>
  </si>
  <si>
    <t>-SREDSTVA ZA IZVRŠENJE RADOVA</t>
  </si>
  <si>
    <t>-SREDSTVA ZA NABAVU OPREME</t>
  </si>
  <si>
    <t>UKUPNO</t>
  </si>
  <si>
    <t>-Sredstva za izvršenje radova - materijal</t>
  </si>
  <si>
    <t>-Sredstva za izvršenje radova - rad-usluga</t>
  </si>
  <si>
    <t>I.</t>
  </si>
  <si>
    <t>II.</t>
  </si>
  <si>
    <t>III.</t>
  </si>
  <si>
    <t>-SREDSTVA ZA IZVRŠENJE RADOVA - MATERIJAL</t>
  </si>
  <si>
    <t>-SREDSTVA ZA IZVRŠENJE RADOVA - RAD-USLUGA</t>
  </si>
  <si>
    <t>IV.</t>
  </si>
  <si>
    <t>-Materijal i dijelovi za održavanje JR</t>
  </si>
  <si>
    <t>Utrošak el. energije za javnu rasvjetu</t>
  </si>
  <si>
    <t>V.</t>
  </si>
  <si>
    <t>ODRŽAVANJE GROBLJA</t>
  </si>
  <si>
    <t>-Čišćenje javnih površina</t>
  </si>
  <si>
    <t>R E K A P I T U L A C I J A</t>
  </si>
  <si>
    <t>______________________</t>
  </si>
  <si>
    <t>3.</t>
  </si>
  <si>
    <t>4.</t>
  </si>
  <si>
    <t>5.</t>
  </si>
  <si>
    <t>6.</t>
  </si>
  <si>
    <t>7.</t>
  </si>
  <si>
    <t>8.</t>
  </si>
  <si>
    <t>9.</t>
  </si>
  <si>
    <t>-Čišćenje obalnog pojasa i ostale usluge</t>
  </si>
  <si>
    <t>Odsjek za komunalne djelatnosti, prostorno uređenje, graditeljstvo, zaštitu okoliša, europske fondove i javnu nabavu</t>
  </si>
  <si>
    <t>Izrada:</t>
  </si>
  <si>
    <t>Usluga održavanja cesta putem Ugovora o povjeravanju komunalnih poslova održavanja nerazvrstanih cesta za razdoblje 2018.-2022.</t>
  </si>
  <si>
    <t xml:space="preserve">                 -Sredstva za izvršenje radova - utrošak el. energije za javnu rasvjetu</t>
  </si>
  <si>
    <t xml:space="preserve">                  -Sredstva za izvršenje radova - materijal i dijelovi te usluga održavanja</t>
  </si>
  <si>
    <t xml:space="preserve">                     -Usluge održavanja JR </t>
  </si>
  <si>
    <t>Martina Carić, mag.ing.aedif.</t>
  </si>
  <si>
    <t>POZ 103 i 106</t>
  </si>
  <si>
    <t>POZ 119 i 120</t>
  </si>
  <si>
    <t>POZ 100, 101</t>
  </si>
  <si>
    <t xml:space="preserve">Sitni materijal za održavanje javnih površina </t>
  </si>
  <si>
    <t>POZ 072</t>
  </si>
  <si>
    <t>POZ 073</t>
  </si>
  <si>
    <t>POZ 97 i 98</t>
  </si>
  <si>
    <t>POZ 96</t>
  </si>
  <si>
    <t>VI.</t>
  </si>
  <si>
    <t>ODRŽAVANJE GRAĐEVINA JAVNE ODVODNJE OBORINSKIH VODA</t>
  </si>
  <si>
    <t>POZ 113,114</t>
  </si>
  <si>
    <t>POZ 079</t>
  </si>
  <si>
    <t>ODRŽAVANJE ČISTOĆE U DIJELU KOJI SE ODNOSI NA ČIŠĆENJE POVRŠINA JAVNE NAMJENE I OBALNOG POJASA</t>
  </si>
  <si>
    <t>Dezinsekcija i deratizacija</t>
  </si>
  <si>
    <t xml:space="preserve">-SREDSTVA ZA IZVRŠENJE RADOVA - MATERIJAL I DIJELOVI TE USLUGA </t>
  </si>
  <si>
    <t>ODRŽAVANJA</t>
  </si>
  <si>
    <t xml:space="preserve">-SREDSTVA ZA IZVRŠENJE RADOVA - UTROŠAK EL. ENERGIJE ZA JAVNU </t>
  </si>
  <si>
    <t>RASVJETU</t>
  </si>
  <si>
    <t>viša savjetnica za komunalno gospodarstvo i graditeljstvo</t>
  </si>
  <si>
    <t>JEDINSTVENI UPRAVNI ODJEL</t>
  </si>
  <si>
    <t>ODSJEK ZA KOMUNALNE DJELATNOSTI, 
PROSTORNO UREĐENJE, GRADITELJSTVO 
I ZAŠTITU OKOLIŠA, 
EUROPSKE FONDOVE I JAVNU NABAVU</t>
  </si>
  <si>
    <t>ODRŽAVANJE POVRŠINA JAVNE NAMJENE</t>
  </si>
  <si>
    <t>Izvješće o izvršenju Programa održavanja komunalne infrastrukture  za 2021. godinu</t>
  </si>
  <si>
    <t>Zaštita palmi na površinama javne namjene od invazivnih nametnika</t>
  </si>
  <si>
    <t>Tretman suzbijanja borovog četnjaka</t>
  </si>
  <si>
    <t>Pometanje, čišćenje i pranje grada (I.-XII. '21.)</t>
  </si>
  <si>
    <t>Odvoz otpada sa Paklinskih otoka (V.-X. '21.)</t>
  </si>
  <si>
    <t>Čišćenje obale i obalnog pojasa (V.-X. '21.)</t>
  </si>
  <si>
    <t>ODRŽAVANJE POVRŠINA JAVNE NAMJENE (javnih prometnih površina na kojima nije dopušten promet motornih vozila i javnih  zelenih površina)</t>
  </si>
  <si>
    <t>POZ 102 i 128</t>
  </si>
  <si>
    <t>Table za označavanje na javnim površinama</t>
  </si>
  <si>
    <t>Fontane, košarice i vrećice za pseći otpad</t>
  </si>
  <si>
    <t>Setovi za odmorišta (stolovi s klupama) na površinama javne namjene</t>
  </si>
  <si>
    <t>Košarkaški obruč</t>
  </si>
  <si>
    <t>Table za upozorenja za kućne ljubimce - gradski parkovi, park Tvrđava i šetnice uz more</t>
  </si>
  <si>
    <t>Ukrasni novogodišnji materijal</t>
  </si>
  <si>
    <t>Materijal za božićno ukrašavanje grada na površinama javne namjene</t>
  </si>
  <si>
    <t xml:space="preserve">Božićne jelke </t>
  </si>
  <si>
    <t>10.</t>
  </si>
  <si>
    <t>11.</t>
  </si>
  <si>
    <t>12.</t>
  </si>
  <si>
    <t>13.</t>
  </si>
  <si>
    <t>14.</t>
  </si>
  <si>
    <t>Mreža za zaštitu - za dječje igralište Vrisak</t>
  </si>
  <si>
    <t>Lamistal staklo</t>
  </si>
  <si>
    <t>Naljepnice za etno eko selo Velo Grablje</t>
  </si>
  <si>
    <t>Plastične cjevi - bužiri za polaganje na pješačkim površinama i stubištima</t>
  </si>
  <si>
    <t>Materijal za hidrant</t>
  </si>
  <si>
    <t>Održavanje zelenih površina / parkova (I.-XII. '21.)</t>
  </si>
  <si>
    <t>Uređenje javne zelene površine u ulici Kroz Burak</t>
  </si>
  <si>
    <t>Zemljani radovi na površini javne namjene na predjelu Šamoreta Dolac</t>
  </si>
  <si>
    <t>ODRŽAVANJE NERAZVRSTANIH CESTA (nerazvrstanih cesta  i javnih parkirališta)</t>
  </si>
  <si>
    <t>Prometna signalizacija i sigurnosna prometna oprema</t>
  </si>
  <si>
    <t>Građevinski materijal - cement i arm. mreža za prometnicu u Milni</t>
  </si>
  <si>
    <t xml:space="preserve">Elastični stupići za prometnice na raznim lokacijama </t>
  </si>
  <si>
    <t>Dobava i ugradba zamjenskih igrala za dječje igralište Vrisak</t>
  </si>
  <si>
    <t>Popravak igrala na dječjim igralištima u Hvaru</t>
  </si>
  <si>
    <t>Sanacija parka za pse</t>
  </si>
  <si>
    <t>Veliki servis klasičnog malog terena</t>
  </si>
  <si>
    <t xml:space="preserve">Usluga razastiranja i nasipavanja zelenog granulata za nogometne terene </t>
  </si>
  <si>
    <t>Veliki servis velikog terena, nakon nasipavanja granulata</t>
  </si>
  <si>
    <t>Popravak ograde na dječjem igralištu Vrisak</t>
  </si>
  <si>
    <t>Reflektori za osvjetljenje javnih površina</t>
  </si>
  <si>
    <t>Materijal za održavanje javne rasvjete (kabel, razdjelnici)</t>
  </si>
  <si>
    <t>Rasvjetni stupovi zbog postave novih lampi</t>
  </si>
  <si>
    <t xml:space="preserve">Svjetleće ukrasne kugle </t>
  </si>
  <si>
    <t>Održavanje javne rasvjete (I.-XII. '21.)</t>
  </si>
  <si>
    <t xml:space="preserve">Održavanje i čišćenje sustava oborinske odvodnje </t>
  </si>
  <si>
    <t>Kamenarski popravci na mjesnom groblju u Sv. Nedjelji</t>
  </si>
  <si>
    <t>Sanacija ogradnog zida mjesnog groblja u Brusju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</si>
</sst>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_ ;[Red]\-#,##0.00\ "/>
    <numFmt numFmtId="165" formatCode="#,##0.00\ &quot;kn&quot;"/>
  </numFmts>
  <fonts count="22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TimesRoman"/>
      <charset val="238"/>
    </font>
    <font>
      <b/>
      <sz val="12"/>
      <name val="Times New Roman"/>
      <family val="1"/>
    </font>
    <font>
      <sz val="12"/>
      <name val="Arial"/>
      <family val="2"/>
      <charset val="238"/>
    </font>
    <font>
      <sz val="6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  <charset val="238"/>
    </font>
    <font>
      <sz val="12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Arial"/>
      <family val="2"/>
      <charset val="238"/>
    </font>
    <font>
      <i/>
      <sz val="9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3" fontId="5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4" fontId="11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vertical="top"/>
    </xf>
    <xf numFmtId="165" fontId="12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top"/>
    </xf>
    <xf numFmtId="49" fontId="4" fillId="0" borderId="0" xfId="0" quotePrefix="1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43" fontId="4" fillId="0" borderId="0" xfId="1" applyFont="1" applyFill="1" applyBorder="1" applyAlignment="1">
      <alignment vertical="center"/>
    </xf>
    <xf numFmtId="49" fontId="2" fillId="0" borderId="0" xfId="0" quotePrefix="1" applyNumberFormat="1" applyFont="1" applyFill="1" applyBorder="1" applyAlignment="1">
      <alignment vertical="top"/>
    </xf>
    <xf numFmtId="43" fontId="12" fillId="0" borderId="0" xfId="1" applyFont="1" applyFill="1" applyBorder="1" applyAlignment="1"/>
    <xf numFmtId="49" fontId="15" fillId="0" borderId="0" xfId="0" applyNumberFormat="1" applyFont="1" applyFill="1" applyAlignment="1">
      <alignment horizontal="center" vertical="top" wrapText="1"/>
    </xf>
    <xf numFmtId="49" fontId="16" fillId="0" borderId="0" xfId="0" quotePrefix="1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vertical="top" wrapText="1"/>
    </xf>
    <xf numFmtId="49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43" fontId="13" fillId="0" borderId="0" xfId="1" applyFont="1" applyFill="1" applyBorder="1" applyAlignment="1"/>
    <xf numFmtId="0" fontId="16" fillId="0" borderId="0" xfId="0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43" fontId="15" fillId="0" borderId="0" xfId="1" applyFont="1" applyFill="1" applyBorder="1" applyAlignment="1"/>
    <xf numFmtId="49" fontId="15" fillId="0" borderId="0" xfId="0" quotePrefix="1" applyNumberFormat="1" applyFont="1" applyFill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3" fillId="0" borderId="0" xfId="0" applyFont="1" applyFill="1"/>
    <xf numFmtId="0" fontId="6" fillId="0" borderId="0" xfId="0" applyFont="1" applyFill="1"/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/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17" fillId="0" borderId="0" xfId="0" applyFont="1" applyFill="1" applyAlignment="1">
      <alignment wrapText="1"/>
    </xf>
    <xf numFmtId="49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49" fontId="4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3" fontId="2" fillId="0" borderId="0" xfId="1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/>
    <xf numFmtId="0" fontId="1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4" fontId="15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vertical="top"/>
    </xf>
    <xf numFmtId="49" fontId="4" fillId="0" borderId="4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Alignment="1">
      <alignment horizontal="left" vertical="top" wrapText="1"/>
    </xf>
    <xf numFmtId="0" fontId="15" fillId="0" borderId="0" xfId="0" applyFont="1" applyAlignment="1">
      <alignment wrapText="1"/>
    </xf>
    <xf numFmtId="49" fontId="21" fillId="0" borderId="0" xfId="0" quotePrefix="1" applyNumberFormat="1" applyFont="1" applyFill="1" applyBorder="1" applyAlignment="1">
      <alignment horizontal="left" vertical="top"/>
    </xf>
    <xf numFmtId="49" fontId="21" fillId="0" borderId="0" xfId="0" quotePrefix="1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wrapText="1"/>
    </xf>
    <xf numFmtId="4" fontId="4" fillId="2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1106" name="Picture 1" descr="grb[1]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657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39"/>
  <sheetViews>
    <sheetView tabSelected="1" view="pageBreakPreview" zoomScale="120" zoomScaleNormal="100" zoomScaleSheetLayoutView="120" workbookViewId="0">
      <selection activeCell="G14" sqref="G14"/>
    </sheetView>
  </sheetViews>
  <sheetFormatPr defaultRowHeight="15" customHeight="1"/>
  <cols>
    <col min="1" max="1" width="4.28515625" style="2" customWidth="1"/>
    <col min="2" max="2" width="52.28515625" style="13" customWidth="1"/>
    <col min="3" max="3" width="16" style="3" customWidth="1"/>
    <col min="4" max="4" width="12.7109375" style="4" customWidth="1"/>
    <col min="5" max="5" width="3.5703125" style="7" customWidth="1"/>
    <col min="6" max="6" width="54.42578125" style="88" customWidth="1"/>
    <col min="7" max="7" width="20.140625" style="1" customWidth="1"/>
    <col min="8" max="10" width="9.140625" style="5"/>
    <col min="11" max="11" width="20.28515625" style="46" customWidth="1"/>
    <col min="12" max="16384" width="9.140625" style="5"/>
  </cols>
  <sheetData>
    <row r="5" spans="1:11" ht="15" customHeight="1">
      <c r="B5" s="69" t="s">
        <v>6</v>
      </c>
    </row>
    <row r="6" spans="1:11" ht="15" customHeight="1">
      <c r="B6" s="69" t="s">
        <v>7</v>
      </c>
      <c r="E6" s="15"/>
    </row>
    <row r="7" spans="1:11" ht="15" customHeight="1">
      <c r="B7" s="70" t="s">
        <v>8</v>
      </c>
      <c r="D7" s="6"/>
      <c r="E7" s="15"/>
    </row>
    <row r="8" spans="1:11" ht="15" customHeight="1">
      <c r="B8" s="71" t="s">
        <v>69</v>
      </c>
      <c r="D8" s="6"/>
      <c r="E8" s="15"/>
    </row>
    <row r="9" spans="1:11" ht="63" customHeight="1">
      <c r="B9" s="71" t="s">
        <v>70</v>
      </c>
      <c r="D9" s="6"/>
      <c r="E9" s="15"/>
    </row>
    <row r="10" spans="1:11" ht="13.5" customHeight="1">
      <c r="B10" s="73"/>
      <c r="D10" s="6"/>
    </row>
    <row r="11" spans="1:11" s="12" customFormat="1" ht="39" customHeight="1">
      <c r="A11" s="2"/>
      <c r="B11" s="117" t="s">
        <v>72</v>
      </c>
      <c r="C11" s="117"/>
      <c r="D11" s="117"/>
      <c r="E11" s="78"/>
      <c r="F11" s="89"/>
      <c r="G11" s="19"/>
      <c r="K11" s="47"/>
    </row>
    <row r="12" spans="1:11" s="12" customFormat="1" ht="15.75" customHeight="1">
      <c r="A12" s="2"/>
      <c r="B12" s="74"/>
      <c r="C12" s="8"/>
      <c r="D12" s="9"/>
      <c r="E12" s="10"/>
      <c r="F12" s="89"/>
      <c r="G12" s="19"/>
      <c r="K12" s="47"/>
    </row>
    <row r="13" spans="1:11" s="57" customFormat="1" ht="33" customHeight="1">
      <c r="A13" s="52" t="s">
        <v>22</v>
      </c>
      <c r="B13" s="118" t="s">
        <v>62</v>
      </c>
      <c r="C13" s="118"/>
      <c r="D13" s="55"/>
      <c r="E13" s="56"/>
      <c r="F13" s="90"/>
      <c r="K13" s="58"/>
    </row>
    <row r="14" spans="1:11" ht="15" customHeight="1">
      <c r="B14" s="44" t="s">
        <v>15</v>
      </c>
      <c r="C14" s="5"/>
      <c r="D14" s="7"/>
      <c r="E14" s="1"/>
      <c r="F14" s="91"/>
      <c r="G14" s="5"/>
    </row>
    <row r="15" spans="1:11" s="12" customFormat="1" ht="15" customHeight="1">
      <c r="A15" s="2"/>
      <c r="B15" s="75" t="s">
        <v>11</v>
      </c>
      <c r="C15" s="40">
        <v>1838000</v>
      </c>
      <c r="D15" s="10"/>
      <c r="E15" s="19"/>
      <c r="F15" s="92"/>
      <c r="K15" s="47"/>
    </row>
    <row r="16" spans="1:11" s="12" customFormat="1" ht="15" customHeight="1">
      <c r="A16" s="2"/>
      <c r="B16" s="76" t="s">
        <v>12</v>
      </c>
      <c r="C16" s="40">
        <f>D37</f>
        <v>1818637.5</v>
      </c>
      <c r="D16" s="10"/>
      <c r="E16" s="19"/>
      <c r="F16" s="92"/>
      <c r="K16" s="47"/>
    </row>
    <row r="17" spans="1:11" s="12" customFormat="1" ht="15" customHeight="1">
      <c r="A17" s="2"/>
      <c r="B17" s="76"/>
      <c r="C17" s="40"/>
      <c r="D17" s="10"/>
      <c r="E17" s="19"/>
      <c r="F17" s="92"/>
      <c r="K17" s="47"/>
    </row>
    <row r="18" spans="1:11" ht="15" customHeight="1">
      <c r="B18" s="44" t="s">
        <v>16</v>
      </c>
      <c r="C18" s="5"/>
      <c r="D18" s="7"/>
      <c r="E18" s="1"/>
      <c r="F18" s="91"/>
      <c r="G18" s="5"/>
    </row>
    <row r="19" spans="1:11" s="12" customFormat="1" ht="15" customHeight="1">
      <c r="A19" s="2"/>
      <c r="B19" s="75" t="s">
        <v>11</v>
      </c>
      <c r="C19" s="40">
        <v>0</v>
      </c>
      <c r="D19" s="10"/>
      <c r="E19" s="19"/>
      <c r="F19" s="92"/>
      <c r="K19" s="47"/>
    </row>
    <row r="20" spans="1:11" s="12" customFormat="1" ht="15" customHeight="1">
      <c r="A20" s="2"/>
      <c r="B20" s="76" t="s">
        <v>12</v>
      </c>
      <c r="C20" s="40">
        <f>D42</f>
        <v>0</v>
      </c>
      <c r="D20" s="10"/>
      <c r="E20" s="19"/>
      <c r="F20" s="92"/>
      <c r="K20" s="47"/>
    </row>
    <row r="21" spans="1:11" ht="15" customHeight="1">
      <c r="B21" s="77"/>
      <c r="D21" s="7"/>
      <c r="E21" s="1"/>
      <c r="F21" s="91"/>
      <c r="G21" s="5"/>
    </row>
    <row r="22" spans="1:11" ht="15" customHeight="1">
      <c r="B22" s="76" t="s">
        <v>13</v>
      </c>
      <c r="C22" s="40">
        <f>C15+C19</f>
        <v>1838000</v>
      </c>
      <c r="D22" s="45"/>
      <c r="E22" s="14"/>
      <c r="F22" s="93"/>
      <c r="G22" s="5"/>
      <c r="K22" s="49"/>
    </row>
    <row r="23" spans="1:11" ht="15" customHeight="1">
      <c r="B23" s="76" t="s">
        <v>14</v>
      </c>
      <c r="C23" s="40">
        <f>C16+C20</f>
        <v>1818637.5</v>
      </c>
      <c r="D23" s="7"/>
      <c r="E23" s="1"/>
      <c r="F23" s="91"/>
      <c r="G23" s="5"/>
    </row>
    <row r="24" spans="1:11" ht="15" customHeight="1">
      <c r="B24" s="39"/>
      <c r="D24" s="7"/>
      <c r="E24" s="1"/>
      <c r="F24" s="91"/>
      <c r="G24" s="5"/>
    </row>
    <row r="25" spans="1:11" s="63" customFormat="1" ht="15" customHeight="1">
      <c r="A25" s="59"/>
      <c r="B25" s="51" t="s">
        <v>17</v>
      </c>
      <c r="C25" s="60"/>
      <c r="D25" s="61"/>
      <c r="E25" s="62"/>
      <c r="F25" s="94"/>
      <c r="K25" s="64"/>
    </row>
    <row r="26" spans="1:11" s="12" customFormat="1">
      <c r="A26" s="2"/>
      <c r="B26" s="41"/>
      <c r="C26" s="42"/>
      <c r="D26" s="10"/>
      <c r="E26" s="18"/>
      <c r="F26" s="89"/>
      <c r="K26" s="47"/>
    </row>
    <row r="27" spans="1:11" s="12" customFormat="1">
      <c r="A27" s="2"/>
      <c r="B27" s="50" t="s">
        <v>32</v>
      </c>
      <c r="C27" s="42"/>
      <c r="D27" s="10"/>
      <c r="E27" s="18"/>
      <c r="F27" s="102" t="s">
        <v>50</v>
      </c>
      <c r="K27" s="47"/>
    </row>
    <row r="28" spans="1:11" s="99" customFormat="1" ht="28.5" customHeight="1">
      <c r="A28" s="2" t="s">
        <v>9</v>
      </c>
      <c r="B28" s="114" t="s">
        <v>73</v>
      </c>
      <c r="C28" s="42"/>
      <c r="D28" s="7">
        <v>113100</v>
      </c>
      <c r="E28" s="113" t="s">
        <v>3</v>
      </c>
      <c r="F28" s="98"/>
      <c r="G28" s="115"/>
      <c r="K28" s="100"/>
    </row>
    <row r="29" spans="1:11" s="12" customFormat="1">
      <c r="A29" s="2" t="s">
        <v>10</v>
      </c>
      <c r="B29" s="41" t="s">
        <v>74</v>
      </c>
      <c r="C29" s="42"/>
      <c r="D29" s="10">
        <v>22500</v>
      </c>
      <c r="E29" s="18" t="s">
        <v>3</v>
      </c>
      <c r="F29" s="102"/>
      <c r="K29" s="47"/>
    </row>
    <row r="30" spans="1:11" ht="15" customHeight="1">
      <c r="A30" s="2" t="s">
        <v>35</v>
      </c>
      <c r="B30" s="41" t="s">
        <v>63</v>
      </c>
      <c r="C30" s="42"/>
      <c r="D30" s="10">
        <v>220500</v>
      </c>
      <c r="E30" s="18" t="s">
        <v>3</v>
      </c>
    </row>
    <row r="31" spans="1:11" s="99" customFormat="1">
      <c r="A31" s="2" t="s">
        <v>36</v>
      </c>
      <c r="B31" s="41" t="s">
        <v>75</v>
      </c>
      <c r="C31" s="42"/>
      <c r="D31" s="7">
        <v>1080037.5</v>
      </c>
      <c r="E31" s="18" t="s">
        <v>3</v>
      </c>
      <c r="F31" s="98"/>
      <c r="K31" s="100"/>
    </row>
    <row r="32" spans="1:11" s="12" customFormat="1">
      <c r="A32" s="2"/>
      <c r="B32" s="65" t="s">
        <v>42</v>
      </c>
      <c r="C32" s="42"/>
      <c r="D32" s="10"/>
      <c r="E32" s="18"/>
      <c r="F32" s="89"/>
      <c r="K32" s="47"/>
    </row>
    <row r="33" spans="1:11" s="99" customFormat="1">
      <c r="A33" s="2" t="s">
        <v>9</v>
      </c>
      <c r="B33" s="41" t="s">
        <v>76</v>
      </c>
      <c r="C33" s="42"/>
      <c r="D33" s="10">
        <v>210000</v>
      </c>
      <c r="E33" s="18" t="s">
        <v>3</v>
      </c>
      <c r="F33" s="101" t="s">
        <v>51</v>
      </c>
      <c r="K33" s="100"/>
    </row>
    <row r="34" spans="1:11" s="99" customFormat="1">
      <c r="A34" s="2" t="s">
        <v>10</v>
      </c>
      <c r="B34" s="41" t="s">
        <v>77</v>
      </c>
      <c r="C34" s="42"/>
      <c r="D34" s="10">
        <v>172500</v>
      </c>
      <c r="E34" s="18" t="s">
        <v>3</v>
      </c>
      <c r="F34" s="98"/>
      <c r="K34" s="100"/>
    </row>
    <row r="35" spans="1:11" s="12" customFormat="1" ht="9.75" customHeight="1">
      <c r="A35" s="103"/>
      <c r="B35" s="104"/>
      <c r="C35" s="105"/>
      <c r="D35" s="106"/>
      <c r="E35" s="107"/>
      <c r="F35" s="95"/>
      <c r="K35" s="47"/>
    </row>
    <row r="36" spans="1:11" ht="9.75" customHeight="1">
      <c r="B36" s="43"/>
      <c r="D36" s="7"/>
      <c r="E36" s="1"/>
      <c r="F36" s="91"/>
      <c r="G36" s="5"/>
    </row>
    <row r="37" spans="1:11" ht="15" customHeight="1">
      <c r="B37" s="43"/>
      <c r="C37" s="3" t="s">
        <v>19</v>
      </c>
      <c r="D37" s="38">
        <f>SUM(D26:D34)</f>
        <v>1818637.5</v>
      </c>
      <c r="E37" s="1" t="s">
        <v>3</v>
      </c>
      <c r="F37" s="91"/>
      <c r="G37" s="5"/>
    </row>
    <row r="38" spans="1:11" ht="15" customHeight="1">
      <c r="B38" s="43"/>
      <c r="D38" s="38"/>
      <c r="E38" s="1"/>
      <c r="F38" s="91"/>
      <c r="G38" s="5"/>
    </row>
    <row r="39" spans="1:11" s="63" customFormat="1" ht="15" customHeight="1">
      <c r="A39" s="59"/>
      <c r="B39" s="51" t="s">
        <v>18</v>
      </c>
      <c r="C39" s="60"/>
      <c r="D39" s="61"/>
      <c r="E39" s="62"/>
      <c r="F39" s="94"/>
      <c r="K39" s="64"/>
    </row>
    <row r="40" spans="1:11" s="12" customFormat="1" ht="12" customHeight="1">
      <c r="A40" s="103"/>
      <c r="B40" s="104"/>
      <c r="C40" s="105"/>
      <c r="D40" s="106"/>
      <c r="E40" s="107"/>
      <c r="F40" s="95"/>
      <c r="K40" s="47"/>
    </row>
    <row r="41" spans="1:11" ht="9.75" customHeight="1">
      <c r="B41" s="43"/>
      <c r="D41" s="7"/>
      <c r="E41" s="1"/>
      <c r="F41" s="91"/>
      <c r="G41" s="5"/>
    </row>
    <row r="42" spans="1:11" ht="15" customHeight="1">
      <c r="B42" s="43"/>
      <c r="C42" s="3" t="s">
        <v>19</v>
      </c>
      <c r="D42" s="38">
        <v>0</v>
      </c>
      <c r="E42" s="1" t="s">
        <v>3</v>
      </c>
      <c r="F42" s="91"/>
      <c r="G42" s="5"/>
    </row>
    <row r="43" spans="1:11" ht="15" customHeight="1">
      <c r="B43" s="43"/>
      <c r="D43" s="38"/>
      <c r="E43" s="1"/>
      <c r="F43" s="91"/>
      <c r="G43" s="5"/>
    </row>
    <row r="44" spans="1:11" ht="15" customHeight="1">
      <c r="B44" s="43"/>
      <c r="D44" s="38"/>
      <c r="E44" s="1"/>
      <c r="F44" s="91"/>
      <c r="G44" s="5"/>
    </row>
    <row r="45" spans="1:11" s="57" customFormat="1" ht="49.5" customHeight="1">
      <c r="A45" s="52" t="s">
        <v>23</v>
      </c>
      <c r="B45" s="53" t="s">
        <v>78</v>
      </c>
      <c r="C45" s="54"/>
      <c r="D45" s="55"/>
      <c r="E45" s="56"/>
      <c r="F45" s="90"/>
      <c r="K45" s="58"/>
    </row>
    <row r="46" spans="1:11" ht="15" customHeight="1">
      <c r="B46" s="44" t="s">
        <v>20</v>
      </c>
      <c r="C46" s="5"/>
      <c r="D46" s="7"/>
      <c r="E46" s="1"/>
      <c r="F46" s="91"/>
      <c r="G46" s="5"/>
    </row>
    <row r="47" spans="1:11" s="12" customFormat="1" ht="15" customHeight="1">
      <c r="A47" s="2"/>
      <c r="B47" s="75" t="s">
        <v>11</v>
      </c>
      <c r="C47" s="40">
        <v>160000</v>
      </c>
      <c r="D47" s="10"/>
      <c r="E47" s="19"/>
      <c r="F47" s="92"/>
      <c r="K47" s="47"/>
    </row>
    <row r="48" spans="1:11" s="12" customFormat="1" ht="15" customHeight="1">
      <c r="A48" s="2"/>
      <c r="B48" s="76" t="s">
        <v>12</v>
      </c>
      <c r="C48" s="40">
        <f>D75</f>
        <v>156878.54</v>
      </c>
      <c r="D48" s="10"/>
      <c r="E48" s="19"/>
      <c r="F48" s="92"/>
      <c r="K48" s="47"/>
    </row>
    <row r="49" spans="1:11" s="12" customFormat="1" ht="15" customHeight="1">
      <c r="A49" s="2"/>
      <c r="B49" s="76"/>
      <c r="C49" s="40"/>
      <c r="D49" s="10"/>
      <c r="E49" s="19"/>
      <c r="F49" s="92"/>
      <c r="K49" s="47"/>
    </row>
    <row r="50" spans="1:11" ht="15" customHeight="1">
      <c r="B50" s="44" t="s">
        <v>21</v>
      </c>
      <c r="C50" s="5"/>
      <c r="D50" s="7"/>
      <c r="E50" s="1"/>
      <c r="F50" s="91"/>
      <c r="G50" s="5"/>
    </row>
    <row r="51" spans="1:11" s="12" customFormat="1" ht="15" customHeight="1">
      <c r="A51" s="2"/>
      <c r="B51" s="75" t="s">
        <v>11</v>
      </c>
      <c r="C51" s="40">
        <v>1391000</v>
      </c>
      <c r="D51" s="10"/>
      <c r="E51" s="19"/>
      <c r="F51" s="92"/>
      <c r="K51" s="47"/>
    </row>
    <row r="52" spans="1:11" s="12" customFormat="1" ht="15" customHeight="1">
      <c r="A52" s="2"/>
      <c r="B52" s="76" t="s">
        <v>12</v>
      </c>
      <c r="C52" s="40">
        <f>D91</f>
        <v>1352791.7799999998</v>
      </c>
      <c r="D52" s="10"/>
      <c r="E52" s="19"/>
      <c r="F52" s="92"/>
      <c r="K52" s="47"/>
    </row>
    <row r="53" spans="1:11" ht="15" customHeight="1">
      <c r="B53" s="77"/>
      <c r="D53" s="7"/>
      <c r="E53" s="1"/>
      <c r="F53" s="91"/>
      <c r="G53" s="5"/>
    </row>
    <row r="54" spans="1:11" ht="15" customHeight="1">
      <c r="B54" s="76" t="s">
        <v>13</v>
      </c>
      <c r="C54" s="40">
        <f>C47+C51</f>
        <v>1551000</v>
      </c>
      <c r="D54" s="45"/>
      <c r="E54" s="14"/>
      <c r="F54" s="93"/>
      <c r="G54" s="5"/>
    </row>
    <row r="55" spans="1:11" ht="15" customHeight="1">
      <c r="B55" s="76" t="s">
        <v>14</v>
      </c>
      <c r="C55" s="40">
        <f>C48+C52</f>
        <v>1509670.3199999998</v>
      </c>
      <c r="D55" s="7"/>
      <c r="E55" s="1"/>
      <c r="F55" s="91"/>
      <c r="G55" s="5"/>
    </row>
    <row r="56" spans="1:11" ht="15" customHeight="1">
      <c r="B56" s="43"/>
      <c r="D56" s="38"/>
      <c r="E56" s="1"/>
      <c r="F56" s="91"/>
      <c r="G56" s="5"/>
    </row>
    <row r="57" spans="1:11" ht="15" customHeight="1">
      <c r="B57" s="51" t="s">
        <v>25</v>
      </c>
      <c r="D57" s="7"/>
      <c r="E57" s="1"/>
      <c r="F57" s="91"/>
      <c r="G57" s="5"/>
    </row>
    <row r="58" spans="1:11" s="12" customFormat="1">
      <c r="A58" s="2"/>
      <c r="B58" s="65"/>
      <c r="C58" s="42"/>
      <c r="D58" s="10"/>
      <c r="E58" s="18"/>
      <c r="F58" s="102" t="s">
        <v>52</v>
      </c>
      <c r="K58" s="47"/>
    </row>
    <row r="59" spans="1:11" s="12" customFormat="1">
      <c r="A59" s="2" t="s">
        <v>9</v>
      </c>
      <c r="B59" s="41" t="s">
        <v>81</v>
      </c>
      <c r="C59" s="42"/>
      <c r="D59" s="10">
        <v>23503.75</v>
      </c>
      <c r="E59" s="18" t="s">
        <v>3</v>
      </c>
      <c r="F59" s="89"/>
      <c r="K59" s="47"/>
    </row>
    <row r="60" spans="1:11" s="12" customFormat="1">
      <c r="A60" s="2" t="s">
        <v>10</v>
      </c>
      <c r="B60" s="41" t="s">
        <v>80</v>
      </c>
      <c r="C60" s="42"/>
      <c r="D60" s="10">
        <v>1850</v>
      </c>
      <c r="E60" s="18" t="s">
        <v>3</v>
      </c>
      <c r="F60" s="95"/>
      <c r="K60" s="47"/>
    </row>
    <row r="61" spans="1:11" s="12" customFormat="1" ht="30">
      <c r="A61" s="2" t="s">
        <v>35</v>
      </c>
      <c r="B61" s="41" t="s">
        <v>82</v>
      </c>
      <c r="C61" s="42"/>
      <c r="D61" s="10">
        <v>18492.5</v>
      </c>
      <c r="E61" s="18" t="s">
        <v>3</v>
      </c>
      <c r="F61" s="89"/>
      <c r="K61" s="47"/>
    </row>
    <row r="62" spans="1:11" s="12" customFormat="1">
      <c r="A62" s="2" t="s">
        <v>36</v>
      </c>
      <c r="B62" s="41" t="s">
        <v>83</v>
      </c>
      <c r="C62" s="42"/>
      <c r="D62" s="10">
        <v>1286.5</v>
      </c>
      <c r="E62" s="18" t="s">
        <v>3</v>
      </c>
      <c r="F62" s="89"/>
      <c r="K62" s="47"/>
    </row>
    <row r="63" spans="1:11" s="12" customFormat="1" ht="30">
      <c r="A63" s="2" t="s">
        <v>37</v>
      </c>
      <c r="B63" s="41" t="s">
        <v>84</v>
      </c>
      <c r="C63" s="42"/>
      <c r="D63" s="10">
        <v>6187.5</v>
      </c>
      <c r="E63" s="18" t="s">
        <v>3</v>
      </c>
      <c r="F63" s="89"/>
      <c r="K63" s="47"/>
    </row>
    <row r="64" spans="1:11" s="12" customFormat="1">
      <c r="A64" s="2" t="s">
        <v>38</v>
      </c>
      <c r="B64" s="41" t="s">
        <v>85</v>
      </c>
      <c r="C64" s="42"/>
      <c r="D64" s="10">
        <v>20910</v>
      </c>
      <c r="E64" s="18" t="s">
        <v>3</v>
      </c>
      <c r="F64" s="89"/>
      <c r="K64" s="47"/>
    </row>
    <row r="65" spans="1:11" s="12" customFormat="1">
      <c r="A65" s="2" t="s">
        <v>39</v>
      </c>
      <c r="B65" s="41" t="s">
        <v>53</v>
      </c>
      <c r="C65" s="42"/>
      <c r="D65" s="10">
        <f>8664.89+11667+3198.8+750+2671.93+3773.48+5537.85+2085.12+4513.33</f>
        <v>42862.400000000001</v>
      </c>
      <c r="E65" s="18" t="s">
        <v>3</v>
      </c>
      <c r="F65" s="95"/>
      <c r="K65" s="47"/>
    </row>
    <row r="66" spans="1:11" s="12" customFormat="1" ht="30">
      <c r="A66" s="2" t="s">
        <v>40</v>
      </c>
      <c r="B66" s="41" t="s">
        <v>86</v>
      </c>
      <c r="C66" s="42"/>
      <c r="D66" s="10">
        <v>6300</v>
      </c>
      <c r="E66" s="18" t="s">
        <v>3</v>
      </c>
      <c r="F66" s="89"/>
      <c r="K66" s="47"/>
    </row>
    <row r="67" spans="1:11" s="12" customFormat="1">
      <c r="A67" s="2" t="s">
        <v>41</v>
      </c>
      <c r="B67" s="41" t="s">
        <v>87</v>
      </c>
      <c r="C67" s="42"/>
      <c r="D67" s="10">
        <v>9375</v>
      </c>
      <c r="E67" s="18" t="s">
        <v>3</v>
      </c>
      <c r="F67" s="95"/>
      <c r="K67" s="47"/>
    </row>
    <row r="68" spans="1:11" s="12" customFormat="1">
      <c r="A68" s="2" t="s">
        <v>88</v>
      </c>
      <c r="B68" s="41" t="s">
        <v>93</v>
      </c>
      <c r="C68" s="42"/>
      <c r="D68" s="10">
        <v>2500</v>
      </c>
      <c r="E68" s="18" t="s">
        <v>3</v>
      </c>
      <c r="F68" s="95"/>
      <c r="K68" s="47"/>
    </row>
    <row r="69" spans="1:11" s="12" customFormat="1">
      <c r="A69" s="2" t="s">
        <v>89</v>
      </c>
      <c r="B69" s="41" t="s">
        <v>94</v>
      </c>
      <c r="C69" s="42"/>
      <c r="D69" s="10">
        <v>9623.6299999999992</v>
      </c>
      <c r="E69" s="18" t="s">
        <v>3</v>
      </c>
      <c r="F69" s="95"/>
      <c r="K69" s="47"/>
    </row>
    <row r="70" spans="1:11" s="12" customFormat="1">
      <c r="A70" s="2" t="s">
        <v>90</v>
      </c>
      <c r="B70" s="41" t="s">
        <v>95</v>
      </c>
      <c r="C70" s="42"/>
      <c r="D70" s="10">
        <v>1293.75</v>
      </c>
      <c r="E70" s="18" t="s">
        <v>3</v>
      </c>
      <c r="F70" s="95"/>
      <c r="K70" s="47"/>
    </row>
    <row r="71" spans="1:11" s="12" customFormat="1" ht="30">
      <c r="A71" s="2" t="s">
        <v>91</v>
      </c>
      <c r="B71" s="41" t="s">
        <v>96</v>
      </c>
      <c r="C71" s="42"/>
      <c r="D71" s="10">
        <v>6105.7</v>
      </c>
      <c r="E71" s="18" t="s">
        <v>3</v>
      </c>
      <c r="F71" s="95"/>
      <c r="K71" s="47"/>
    </row>
    <row r="72" spans="1:11" s="12" customFormat="1">
      <c r="A72" s="2" t="s">
        <v>92</v>
      </c>
      <c r="B72" s="41" t="s">
        <v>97</v>
      </c>
      <c r="C72" s="42"/>
      <c r="D72" s="10">
        <v>6587.81</v>
      </c>
      <c r="E72" s="18" t="s">
        <v>3</v>
      </c>
      <c r="F72" s="95"/>
      <c r="K72" s="47"/>
    </row>
    <row r="73" spans="1:11" s="12" customFormat="1" ht="13.5" customHeight="1">
      <c r="A73" s="103"/>
      <c r="B73" s="104"/>
      <c r="C73" s="105"/>
      <c r="D73" s="106"/>
      <c r="E73" s="107"/>
      <c r="F73" s="95"/>
      <c r="K73" s="47"/>
    </row>
    <row r="74" spans="1:11" ht="9.75" customHeight="1">
      <c r="B74" s="43"/>
      <c r="D74" s="7"/>
      <c r="E74" s="1"/>
      <c r="F74" s="91"/>
      <c r="G74" s="5"/>
    </row>
    <row r="75" spans="1:11" ht="15" customHeight="1">
      <c r="B75" s="43"/>
      <c r="C75" s="3" t="s">
        <v>19</v>
      </c>
      <c r="D75" s="38">
        <f>SUM(D58:D72)</f>
        <v>156878.54</v>
      </c>
      <c r="E75" s="1" t="s">
        <v>3</v>
      </c>
      <c r="F75" s="91"/>
      <c r="G75" s="5"/>
    </row>
    <row r="76" spans="1:11" ht="15" customHeight="1">
      <c r="B76" s="43"/>
      <c r="D76" s="38"/>
      <c r="E76" s="1"/>
      <c r="F76" s="91"/>
      <c r="G76" s="5"/>
    </row>
    <row r="77" spans="1:11" ht="15" customHeight="1">
      <c r="B77" s="51" t="s">
        <v>26</v>
      </c>
      <c r="D77" s="7"/>
      <c r="E77" s="1"/>
      <c r="F77" s="108" t="s">
        <v>79</v>
      </c>
      <c r="G77" s="5"/>
    </row>
    <row r="78" spans="1:11" s="12" customFormat="1">
      <c r="A78" s="2"/>
      <c r="B78" s="41"/>
      <c r="C78" s="42"/>
      <c r="D78" s="10"/>
      <c r="E78" s="18"/>
      <c r="F78" s="89"/>
      <c r="K78" s="47"/>
    </row>
    <row r="79" spans="1:11" s="12" customFormat="1">
      <c r="A79" s="2" t="s">
        <v>9</v>
      </c>
      <c r="B79" s="41" t="s">
        <v>98</v>
      </c>
      <c r="C79" s="42"/>
      <c r="D79" s="7">
        <v>1195874.8999999999</v>
      </c>
      <c r="E79" s="18" t="s">
        <v>3</v>
      </c>
      <c r="F79" s="89"/>
      <c r="K79" s="47"/>
    </row>
    <row r="80" spans="1:11" s="12" customFormat="1">
      <c r="A80" s="2" t="s">
        <v>10</v>
      </c>
      <c r="B80" s="41" t="s">
        <v>99</v>
      </c>
      <c r="C80" s="42"/>
      <c r="D80" s="10">
        <v>7315.63</v>
      </c>
      <c r="E80" s="18" t="s">
        <v>3</v>
      </c>
      <c r="F80" s="89"/>
      <c r="K80" s="47"/>
    </row>
    <row r="81" spans="1:11" s="12" customFormat="1" ht="30">
      <c r="A81" s="2" t="s">
        <v>35</v>
      </c>
      <c r="B81" s="41" t="s">
        <v>100</v>
      </c>
      <c r="C81" s="42"/>
      <c r="D81" s="10">
        <v>24625</v>
      </c>
      <c r="E81" s="18" t="s">
        <v>3</v>
      </c>
      <c r="F81" s="89"/>
      <c r="K81" s="47"/>
    </row>
    <row r="82" spans="1:11" s="12" customFormat="1">
      <c r="A82" s="2" t="s">
        <v>36</v>
      </c>
      <c r="B82" s="41" t="s">
        <v>106</v>
      </c>
      <c r="C82" s="42"/>
      <c r="D82" s="10">
        <v>23750</v>
      </c>
      <c r="E82" s="18" t="s">
        <v>3</v>
      </c>
      <c r="F82" s="89"/>
      <c r="K82" s="47"/>
    </row>
    <row r="83" spans="1:11" s="12" customFormat="1">
      <c r="A83" s="2" t="s">
        <v>37</v>
      </c>
      <c r="B83" s="41" t="s">
        <v>107</v>
      </c>
      <c r="C83" s="42"/>
      <c r="D83" s="10">
        <v>7162.5</v>
      </c>
      <c r="E83" s="18" t="s">
        <v>3</v>
      </c>
      <c r="F83" s="89"/>
      <c r="K83" s="47"/>
    </row>
    <row r="84" spans="1:11" s="12" customFormat="1" ht="30">
      <c r="A84" s="2" t="s">
        <v>38</v>
      </c>
      <c r="B84" s="41" t="s">
        <v>105</v>
      </c>
      <c r="C84" s="42"/>
      <c r="D84" s="10">
        <v>21250</v>
      </c>
      <c r="E84" s="18" t="s">
        <v>3</v>
      </c>
      <c r="F84" s="89"/>
      <c r="K84" s="47"/>
    </row>
    <row r="85" spans="1:11" s="12" customFormat="1">
      <c r="A85" s="2" t="s">
        <v>39</v>
      </c>
      <c r="B85" s="41" t="s">
        <v>111</v>
      </c>
      <c r="C85" s="42"/>
      <c r="D85" s="10">
        <v>9375</v>
      </c>
      <c r="E85" s="18" t="s">
        <v>3</v>
      </c>
      <c r="F85" s="89"/>
      <c r="K85" s="47"/>
    </row>
    <row r="86" spans="1:11" s="12" customFormat="1">
      <c r="A86" s="2" t="s">
        <v>40</v>
      </c>
      <c r="B86" s="41" t="s">
        <v>108</v>
      </c>
      <c r="C86" s="42"/>
      <c r="D86" s="10">
        <v>15900</v>
      </c>
      <c r="E86" s="18" t="s">
        <v>3</v>
      </c>
      <c r="F86" s="89"/>
      <c r="K86" s="47"/>
    </row>
    <row r="87" spans="1:11" s="12" customFormat="1" ht="30">
      <c r="A87" s="2" t="s">
        <v>41</v>
      </c>
      <c r="B87" s="41" t="s">
        <v>109</v>
      </c>
      <c r="C87" s="42"/>
      <c r="D87" s="10">
        <v>23545</v>
      </c>
      <c r="E87" s="18" t="s">
        <v>3</v>
      </c>
      <c r="F87" s="89"/>
      <c r="K87" s="47"/>
    </row>
    <row r="88" spans="1:11" s="12" customFormat="1">
      <c r="A88" s="2" t="s">
        <v>88</v>
      </c>
      <c r="B88" s="41" t="s">
        <v>110</v>
      </c>
      <c r="C88" s="42"/>
      <c r="D88" s="10">
        <v>23993.75</v>
      </c>
      <c r="E88" s="18" t="s">
        <v>3</v>
      </c>
      <c r="F88" s="89"/>
      <c r="K88" s="47"/>
    </row>
    <row r="89" spans="1:11" s="12" customFormat="1" ht="12.75" customHeight="1">
      <c r="A89" s="103"/>
      <c r="B89" s="104"/>
      <c r="C89" s="105"/>
      <c r="D89" s="106"/>
      <c r="E89" s="107"/>
      <c r="F89" s="95"/>
      <c r="K89" s="47"/>
    </row>
    <row r="90" spans="1:11" ht="9.75" customHeight="1">
      <c r="B90" s="43"/>
      <c r="D90" s="7"/>
      <c r="E90" s="1"/>
      <c r="F90" s="91"/>
      <c r="G90" s="5"/>
    </row>
    <row r="91" spans="1:11" ht="15" customHeight="1">
      <c r="B91" s="43"/>
      <c r="C91" s="3" t="s">
        <v>19</v>
      </c>
      <c r="D91" s="38">
        <f>SUM(D79:D90)</f>
        <v>1352791.7799999998</v>
      </c>
      <c r="E91" s="1" t="s">
        <v>3</v>
      </c>
      <c r="F91" s="91"/>
      <c r="G91" s="5"/>
    </row>
    <row r="92" spans="1:11" ht="15" customHeight="1">
      <c r="B92" s="43"/>
      <c r="D92" s="38"/>
      <c r="E92" s="1"/>
      <c r="F92" s="91"/>
      <c r="G92" s="5"/>
    </row>
    <row r="93" spans="1:11" s="12" customFormat="1">
      <c r="A93" s="2"/>
      <c r="B93" s="41"/>
      <c r="C93" s="42"/>
      <c r="D93" s="10"/>
      <c r="E93" s="18"/>
      <c r="F93" s="89"/>
      <c r="K93" s="47"/>
    </row>
    <row r="94" spans="1:11" s="57" customFormat="1" ht="34.5" customHeight="1">
      <c r="A94" s="52" t="s">
        <v>24</v>
      </c>
      <c r="B94" s="53" t="s">
        <v>101</v>
      </c>
      <c r="C94" s="54"/>
      <c r="D94" s="55"/>
      <c r="E94" s="56"/>
      <c r="F94" s="90"/>
      <c r="K94" s="58"/>
    </row>
    <row r="95" spans="1:11" ht="15" customHeight="1">
      <c r="B95" s="44" t="s">
        <v>20</v>
      </c>
      <c r="C95" s="5"/>
      <c r="D95" s="7"/>
      <c r="E95" s="1"/>
      <c r="F95" s="91"/>
      <c r="G95" s="5"/>
    </row>
    <row r="96" spans="1:11" s="12" customFormat="1" ht="15" customHeight="1">
      <c r="A96" s="2"/>
      <c r="B96" s="75" t="s">
        <v>11</v>
      </c>
      <c r="C96" s="40">
        <v>120000</v>
      </c>
      <c r="D96" s="10"/>
      <c r="E96" s="19"/>
      <c r="F96" s="92"/>
      <c r="K96" s="47"/>
    </row>
    <row r="97" spans="1:11" s="12" customFormat="1" ht="15" customHeight="1">
      <c r="A97" s="2"/>
      <c r="B97" s="76" t="s">
        <v>12</v>
      </c>
      <c r="C97" s="40">
        <f>D113</f>
        <v>113729.25</v>
      </c>
      <c r="D97" s="10"/>
      <c r="E97" s="19"/>
      <c r="F97" s="92"/>
      <c r="K97" s="47"/>
    </row>
    <row r="98" spans="1:11" s="12" customFormat="1" ht="15" customHeight="1">
      <c r="A98" s="2"/>
      <c r="B98" s="76"/>
      <c r="C98" s="40"/>
      <c r="D98" s="10"/>
      <c r="E98" s="19"/>
      <c r="F98" s="92"/>
      <c r="K98" s="47"/>
    </row>
    <row r="99" spans="1:11" ht="15" customHeight="1">
      <c r="B99" s="44" t="s">
        <v>21</v>
      </c>
      <c r="C99" s="5"/>
      <c r="D99" s="7"/>
      <c r="E99" s="1"/>
      <c r="F99" s="91"/>
      <c r="G99" s="5"/>
    </row>
    <row r="100" spans="1:11" s="12" customFormat="1" ht="15" customHeight="1">
      <c r="A100" s="2"/>
      <c r="B100" s="75" t="s">
        <v>11</v>
      </c>
      <c r="C100" s="40">
        <v>550000</v>
      </c>
      <c r="D100" s="10"/>
      <c r="E100" s="19"/>
      <c r="F100" s="92"/>
      <c r="K100" s="47"/>
    </row>
    <row r="101" spans="1:11" s="12" customFormat="1" ht="15" customHeight="1">
      <c r="A101" s="2"/>
      <c r="B101" s="76" t="s">
        <v>12</v>
      </c>
      <c r="C101" s="40">
        <f>D120</f>
        <v>549665.5</v>
      </c>
      <c r="D101" s="10"/>
      <c r="E101" s="19"/>
      <c r="F101" s="92"/>
      <c r="K101" s="47"/>
    </row>
    <row r="102" spans="1:11" ht="15" customHeight="1">
      <c r="B102" s="77"/>
      <c r="D102" s="7"/>
      <c r="E102" s="1"/>
      <c r="F102" s="91"/>
      <c r="G102" s="5"/>
    </row>
    <row r="103" spans="1:11" ht="15" customHeight="1">
      <c r="B103" s="76" t="s">
        <v>13</v>
      </c>
      <c r="C103" s="40">
        <f>C96+C100</f>
        <v>670000</v>
      </c>
      <c r="D103" s="45"/>
      <c r="E103" s="14"/>
      <c r="F103" s="93"/>
      <c r="G103" s="5"/>
    </row>
    <row r="104" spans="1:11" ht="15" customHeight="1">
      <c r="B104" s="76" t="s">
        <v>14</v>
      </c>
      <c r="C104" s="40">
        <f>C97+C101</f>
        <v>663394.75</v>
      </c>
      <c r="D104" s="7"/>
      <c r="E104" s="1"/>
      <c r="F104" s="91"/>
      <c r="G104" s="5"/>
    </row>
    <row r="105" spans="1:11" ht="15" customHeight="1">
      <c r="B105" s="43"/>
      <c r="D105" s="38"/>
      <c r="E105" s="1"/>
      <c r="F105" s="91"/>
      <c r="G105" s="5"/>
    </row>
    <row r="106" spans="1:11" ht="15" customHeight="1">
      <c r="B106" s="51" t="s">
        <v>25</v>
      </c>
      <c r="D106" s="7"/>
      <c r="E106" s="1"/>
      <c r="F106" s="108" t="s">
        <v>54</v>
      </c>
      <c r="G106" s="5"/>
    </row>
    <row r="107" spans="1:11" ht="15" customHeight="1">
      <c r="B107" s="48"/>
      <c r="D107" s="7"/>
      <c r="E107" s="1"/>
      <c r="F107" s="91"/>
      <c r="G107" s="5"/>
    </row>
    <row r="108" spans="1:11" s="12" customFormat="1">
      <c r="A108" s="2" t="s">
        <v>9</v>
      </c>
      <c r="B108" s="41" t="s">
        <v>102</v>
      </c>
      <c r="C108" s="42"/>
      <c r="D108" s="10">
        <v>71283.75</v>
      </c>
      <c r="E108" s="18" t="s">
        <v>3</v>
      </c>
      <c r="F108" s="89"/>
      <c r="K108" s="47"/>
    </row>
    <row r="109" spans="1:11" s="12" customFormat="1" ht="30">
      <c r="A109" s="2" t="s">
        <v>10</v>
      </c>
      <c r="B109" s="41" t="s">
        <v>103</v>
      </c>
      <c r="C109" s="42"/>
      <c r="D109" s="10">
        <v>24970.5</v>
      </c>
      <c r="E109" s="18" t="s">
        <v>3</v>
      </c>
      <c r="F109" s="89"/>
      <c r="K109" s="47"/>
    </row>
    <row r="110" spans="1:11" s="12" customFormat="1">
      <c r="A110" s="2" t="s">
        <v>35</v>
      </c>
      <c r="B110" s="41" t="s">
        <v>104</v>
      </c>
      <c r="C110" s="42"/>
      <c r="D110" s="10">
        <v>17475</v>
      </c>
      <c r="E110" s="18" t="s">
        <v>3</v>
      </c>
      <c r="F110" s="89"/>
      <c r="K110" s="47"/>
    </row>
    <row r="111" spans="1:11" s="12" customFormat="1" ht="14.25" customHeight="1">
      <c r="A111" s="103"/>
      <c r="B111" s="104"/>
      <c r="C111" s="105"/>
      <c r="D111" s="106"/>
      <c r="E111" s="107"/>
      <c r="F111" s="95"/>
      <c r="K111" s="47"/>
    </row>
    <row r="112" spans="1:11" ht="9.75" customHeight="1">
      <c r="B112" s="43"/>
      <c r="D112" s="7"/>
      <c r="E112" s="1"/>
      <c r="F112" s="91"/>
      <c r="G112" s="5"/>
    </row>
    <row r="113" spans="1:11" ht="15" customHeight="1">
      <c r="B113" s="43"/>
      <c r="C113" s="3" t="s">
        <v>19</v>
      </c>
      <c r="D113" s="38">
        <f>SUM(D108:D112)</f>
        <v>113729.25</v>
      </c>
      <c r="E113" s="1" t="s">
        <v>3</v>
      </c>
      <c r="F113" s="91"/>
      <c r="G113" s="5"/>
    </row>
    <row r="114" spans="1:11" ht="15" customHeight="1">
      <c r="B114" s="43"/>
      <c r="D114" s="38"/>
      <c r="E114" s="1"/>
      <c r="F114" s="91"/>
      <c r="G114" s="5"/>
    </row>
    <row r="115" spans="1:11" ht="15" customHeight="1">
      <c r="B115" s="51" t="s">
        <v>26</v>
      </c>
      <c r="D115" s="7"/>
      <c r="E115" s="1"/>
      <c r="F115" s="91"/>
      <c r="G115" s="5"/>
    </row>
    <row r="116" spans="1:11" ht="15" customHeight="1">
      <c r="B116" s="48"/>
      <c r="D116" s="7"/>
      <c r="E116" s="1"/>
      <c r="F116" s="108" t="s">
        <v>55</v>
      </c>
      <c r="G116" s="5"/>
    </row>
    <row r="117" spans="1:11" s="12" customFormat="1" ht="45" customHeight="1">
      <c r="A117" s="2" t="s">
        <v>9</v>
      </c>
      <c r="B117" s="41" t="s">
        <v>45</v>
      </c>
      <c r="C117" s="42"/>
      <c r="D117" s="10">
        <v>549665.5</v>
      </c>
      <c r="E117" s="18" t="s">
        <v>3</v>
      </c>
      <c r="F117" s="89"/>
      <c r="K117" s="47"/>
    </row>
    <row r="118" spans="1:11" s="12" customFormat="1" ht="15.75" customHeight="1">
      <c r="A118" s="103"/>
      <c r="B118" s="104"/>
      <c r="C118" s="105"/>
      <c r="D118" s="106"/>
      <c r="E118" s="107"/>
      <c r="F118" s="95"/>
      <c r="K118" s="47"/>
    </row>
    <row r="119" spans="1:11" ht="11.25" customHeight="1">
      <c r="B119" s="43"/>
      <c r="D119" s="7"/>
      <c r="E119" s="1"/>
      <c r="F119" s="91"/>
      <c r="G119" s="5"/>
    </row>
    <row r="120" spans="1:11" ht="15" customHeight="1">
      <c r="B120" s="43"/>
      <c r="C120" s="3" t="s">
        <v>19</v>
      </c>
      <c r="D120" s="38">
        <f>SUM(D117:D119)</f>
        <v>549665.5</v>
      </c>
      <c r="E120" s="1" t="s">
        <v>3</v>
      </c>
      <c r="F120" s="91"/>
      <c r="G120" s="5"/>
    </row>
    <row r="121" spans="1:11" s="12" customFormat="1">
      <c r="A121" s="2"/>
      <c r="B121" s="41"/>
      <c r="C121" s="42"/>
      <c r="D121" s="10"/>
      <c r="E121" s="18"/>
      <c r="F121" s="89"/>
      <c r="K121" s="47"/>
    </row>
    <row r="122" spans="1:11" ht="15" customHeight="1">
      <c r="B122" s="43"/>
      <c r="D122" s="38"/>
      <c r="E122" s="1"/>
      <c r="F122" s="91"/>
      <c r="G122" s="5"/>
    </row>
    <row r="123" spans="1:11" s="57" customFormat="1" ht="30.75" customHeight="1">
      <c r="A123" s="52" t="s">
        <v>27</v>
      </c>
      <c r="B123" s="53" t="s">
        <v>4</v>
      </c>
      <c r="C123" s="54"/>
      <c r="D123" s="55"/>
      <c r="E123" s="56"/>
      <c r="F123" s="90"/>
      <c r="K123" s="58"/>
    </row>
    <row r="124" spans="1:11" ht="15" customHeight="1">
      <c r="B124" s="111" t="s">
        <v>47</v>
      </c>
      <c r="C124" s="5"/>
      <c r="D124" s="7"/>
      <c r="E124" s="1"/>
      <c r="F124" s="91"/>
      <c r="G124" s="5"/>
    </row>
    <row r="125" spans="1:11" s="12" customFormat="1" ht="15" customHeight="1">
      <c r="A125" s="2"/>
      <c r="B125" s="75" t="s">
        <v>11</v>
      </c>
      <c r="C125" s="40">
        <v>585000</v>
      </c>
      <c r="D125" s="10"/>
      <c r="E125" s="19"/>
      <c r="F125" s="92"/>
      <c r="K125" s="47"/>
    </row>
    <row r="126" spans="1:11" s="12" customFormat="1" ht="15" customHeight="1">
      <c r="A126" s="2"/>
      <c r="B126" s="76" t="s">
        <v>12</v>
      </c>
      <c r="C126" s="40">
        <f>D148</f>
        <v>569257.9</v>
      </c>
      <c r="D126" s="10"/>
      <c r="E126" s="19"/>
      <c r="F126" s="92"/>
      <c r="K126" s="47"/>
    </row>
    <row r="127" spans="1:11" s="12" customFormat="1" ht="15" customHeight="1">
      <c r="A127" s="2"/>
      <c r="B127" s="76"/>
      <c r="C127" s="40"/>
      <c r="D127" s="10"/>
      <c r="E127" s="19"/>
      <c r="F127" s="92"/>
      <c r="K127" s="47"/>
    </row>
    <row r="128" spans="1:11" ht="15" customHeight="1">
      <c r="B128" s="112" t="s">
        <v>46</v>
      </c>
      <c r="C128" s="5"/>
      <c r="D128" s="7"/>
      <c r="E128" s="1"/>
      <c r="F128" s="91"/>
      <c r="G128" s="5"/>
    </row>
    <row r="129" spans="1:11" s="12" customFormat="1" ht="15" customHeight="1">
      <c r="A129" s="2"/>
      <c r="B129" s="75" t="s">
        <v>11</v>
      </c>
      <c r="C129" s="40">
        <v>350000</v>
      </c>
      <c r="D129" s="10"/>
      <c r="E129" s="19"/>
      <c r="F129" s="92"/>
      <c r="K129" s="47"/>
    </row>
    <row r="130" spans="1:11" s="12" customFormat="1" ht="15" customHeight="1">
      <c r="A130" s="2"/>
      <c r="B130" s="76" t="s">
        <v>12</v>
      </c>
      <c r="C130" s="40">
        <f>D156</f>
        <v>336027.22</v>
      </c>
      <c r="D130" s="10"/>
      <c r="E130" s="19"/>
      <c r="F130" s="92"/>
      <c r="K130" s="47"/>
    </row>
    <row r="131" spans="1:11" ht="15" customHeight="1">
      <c r="B131" s="77"/>
      <c r="D131" s="7"/>
      <c r="E131" s="1"/>
      <c r="F131" s="91"/>
      <c r="G131" s="5"/>
    </row>
    <row r="132" spans="1:11" ht="15" customHeight="1">
      <c r="B132" s="76" t="s">
        <v>13</v>
      </c>
      <c r="C132" s="40">
        <f>C125+C129</f>
        <v>935000</v>
      </c>
      <c r="D132" s="45"/>
      <c r="E132" s="14"/>
      <c r="F132" s="93"/>
      <c r="G132" s="5"/>
    </row>
    <row r="133" spans="1:11" ht="15" customHeight="1">
      <c r="B133" s="76" t="s">
        <v>14</v>
      </c>
      <c r="C133" s="40">
        <f>C126+C130</f>
        <v>905285.12</v>
      </c>
      <c r="D133" s="7"/>
      <c r="E133" s="1"/>
      <c r="F133" s="91"/>
      <c r="G133" s="5"/>
    </row>
    <row r="134" spans="1:11" ht="15" customHeight="1">
      <c r="B134" s="43"/>
      <c r="D134" s="38"/>
      <c r="E134" s="1"/>
      <c r="F134" s="91"/>
      <c r="G134" s="5"/>
    </row>
    <row r="135" spans="1:11" ht="15" customHeight="1">
      <c r="B135" s="51" t="s">
        <v>64</v>
      </c>
      <c r="D135" s="7"/>
      <c r="E135" s="1"/>
      <c r="F135" s="108" t="s">
        <v>56</v>
      </c>
      <c r="G135" s="5"/>
    </row>
    <row r="136" spans="1:11" ht="15" customHeight="1">
      <c r="B136" s="51" t="s">
        <v>65</v>
      </c>
      <c r="D136" s="7"/>
      <c r="E136" s="1"/>
      <c r="F136" s="91"/>
      <c r="G136" s="5"/>
    </row>
    <row r="137" spans="1:11" ht="15" customHeight="1">
      <c r="B137" s="51"/>
      <c r="D137" s="7"/>
      <c r="E137" s="1"/>
      <c r="F137" s="91"/>
      <c r="G137" s="5"/>
    </row>
    <row r="138" spans="1:11" s="12" customFormat="1">
      <c r="A138" s="2"/>
      <c r="B138" s="50" t="s">
        <v>28</v>
      </c>
      <c r="C138" s="42"/>
      <c r="D138" s="10"/>
      <c r="E138" s="18"/>
      <c r="F138" s="89"/>
      <c r="K138" s="47"/>
    </row>
    <row r="139" spans="1:11" s="12" customFormat="1">
      <c r="A139" s="2" t="s">
        <v>9</v>
      </c>
      <c r="B139" s="41" t="s">
        <v>112</v>
      </c>
      <c r="C139" s="42"/>
      <c r="D139" s="10">
        <v>3520</v>
      </c>
      <c r="E139" s="18" t="s">
        <v>3</v>
      </c>
      <c r="F139" s="89"/>
      <c r="K139" s="47"/>
    </row>
    <row r="140" spans="1:11" s="12" customFormat="1">
      <c r="A140" s="2" t="s">
        <v>10</v>
      </c>
      <c r="B140" s="41" t="s">
        <v>113</v>
      </c>
      <c r="C140" s="42"/>
      <c r="D140" s="10">
        <f>20242+2792</f>
        <v>23034</v>
      </c>
      <c r="E140" s="18" t="s">
        <v>3</v>
      </c>
      <c r="F140" s="95"/>
      <c r="G140" s="116"/>
      <c r="K140" s="47"/>
    </row>
    <row r="141" spans="1:11" s="12" customFormat="1">
      <c r="A141" s="2" t="s">
        <v>35</v>
      </c>
      <c r="B141" s="41" t="s">
        <v>114</v>
      </c>
      <c r="C141" s="42"/>
      <c r="D141" s="10">
        <v>24304</v>
      </c>
      <c r="E141" s="18" t="s">
        <v>3</v>
      </c>
      <c r="F141" s="95"/>
      <c r="K141" s="47"/>
    </row>
    <row r="142" spans="1:11" s="12" customFormat="1">
      <c r="A142" s="2" t="s">
        <v>36</v>
      </c>
      <c r="B142" s="41" t="s">
        <v>115</v>
      </c>
      <c r="C142" s="42"/>
      <c r="D142" s="10">
        <v>23437.5</v>
      </c>
      <c r="E142" s="18" t="s">
        <v>3</v>
      </c>
      <c r="F142" s="95"/>
      <c r="K142" s="47"/>
    </row>
    <row r="143" spans="1:11" s="12" customFormat="1">
      <c r="A143" s="2"/>
      <c r="B143" s="41"/>
      <c r="C143" s="42"/>
      <c r="D143" s="10"/>
      <c r="E143" s="18"/>
      <c r="F143" s="89"/>
      <c r="K143" s="47"/>
    </row>
    <row r="144" spans="1:11" s="12" customFormat="1">
      <c r="A144" s="2"/>
      <c r="B144" s="109" t="s">
        <v>48</v>
      </c>
      <c r="C144" s="42"/>
      <c r="D144" s="10"/>
      <c r="E144" s="18"/>
      <c r="F144" s="89"/>
      <c r="K144" s="47"/>
    </row>
    <row r="145" spans="1:11" s="12" customFormat="1">
      <c r="A145" s="2" t="s">
        <v>9</v>
      </c>
      <c r="B145" s="41" t="s">
        <v>116</v>
      </c>
      <c r="C145" s="42"/>
      <c r="D145" s="10">
        <v>494962.4</v>
      </c>
      <c r="E145" s="18" t="s">
        <v>3</v>
      </c>
      <c r="F145" s="89"/>
      <c r="K145" s="47"/>
    </row>
    <row r="146" spans="1:11" s="12" customFormat="1" ht="9.75" customHeight="1">
      <c r="A146" s="103"/>
      <c r="B146" s="104"/>
      <c r="C146" s="105"/>
      <c r="D146" s="106"/>
      <c r="E146" s="107"/>
      <c r="F146" s="95"/>
      <c r="K146" s="47"/>
    </row>
    <row r="147" spans="1:11" ht="9.75" customHeight="1">
      <c r="B147" s="43"/>
      <c r="D147" s="7"/>
      <c r="E147" s="1"/>
      <c r="F147" s="91"/>
      <c r="G147" s="5"/>
    </row>
    <row r="148" spans="1:11" ht="15" customHeight="1">
      <c r="B148" s="43"/>
      <c r="C148" s="3" t="s">
        <v>19</v>
      </c>
      <c r="D148" s="38">
        <f>SUM(D139:D147)</f>
        <v>569257.9</v>
      </c>
      <c r="E148" s="1" t="s">
        <v>3</v>
      </c>
      <c r="F148" s="91"/>
      <c r="G148" s="5"/>
    </row>
    <row r="149" spans="1:11" s="12" customFormat="1">
      <c r="A149" s="2"/>
      <c r="B149" s="41"/>
      <c r="C149" s="42"/>
      <c r="D149" s="10"/>
      <c r="E149" s="18"/>
      <c r="F149" s="89"/>
      <c r="K149" s="47"/>
    </row>
    <row r="150" spans="1:11" ht="15" customHeight="1">
      <c r="B150" s="51" t="s">
        <v>66</v>
      </c>
      <c r="D150" s="7"/>
      <c r="E150" s="1"/>
      <c r="F150" s="108" t="s">
        <v>57</v>
      </c>
      <c r="G150" s="5"/>
    </row>
    <row r="151" spans="1:11" ht="15" customHeight="1">
      <c r="B151" s="51" t="s">
        <v>67</v>
      </c>
      <c r="D151" s="7"/>
      <c r="E151" s="1"/>
      <c r="F151" s="108"/>
      <c r="G151" s="5"/>
    </row>
    <row r="152" spans="1:11" ht="15" customHeight="1">
      <c r="B152" s="48"/>
      <c r="D152" s="7"/>
      <c r="E152" s="1"/>
      <c r="F152" s="91"/>
      <c r="G152" s="5"/>
    </row>
    <row r="153" spans="1:11" s="12" customFormat="1">
      <c r="A153" s="2" t="s">
        <v>9</v>
      </c>
      <c r="B153" s="41" t="s">
        <v>29</v>
      </c>
      <c r="C153" s="42"/>
      <c r="D153" s="10">
        <v>336027.22</v>
      </c>
      <c r="E153" s="18" t="s">
        <v>3</v>
      </c>
      <c r="F153" s="89"/>
      <c r="K153" s="47"/>
    </row>
    <row r="154" spans="1:11" s="12" customFormat="1" ht="13.5" customHeight="1">
      <c r="A154" s="103"/>
      <c r="B154" s="104"/>
      <c r="C154" s="105"/>
      <c r="D154" s="106"/>
      <c r="E154" s="107"/>
      <c r="F154" s="95"/>
      <c r="K154" s="47"/>
    </row>
    <row r="155" spans="1:11" ht="12.75" customHeight="1">
      <c r="B155" s="43"/>
      <c r="D155" s="7"/>
      <c r="E155" s="1"/>
      <c r="F155" s="91"/>
      <c r="G155" s="5"/>
    </row>
    <row r="156" spans="1:11" ht="15" customHeight="1">
      <c r="B156" s="43"/>
      <c r="C156" s="3" t="s">
        <v>19</v>
      </c>
      <c r="D156" s="38">
        <f>SUM(D153:D155)</f>
        <v>336027.22</v>
      </c>
      <c r="E156" s="1" t="s">
        <v>3</v>
      </c>
      <c r="F156" s="91"/>
      <c r="G156" s="5"/>
    </row>
    <row r="157" spans="1:11" ht="15" customHeight="1">
      <c r="B157" s="43"/>
      <c r="D157" s="38"/>
      <c r="E157" s="1"/>
      <c r="F157" s="91"/>
      <c r="G157" s="5"/>
    </row>
    <row r="158" spans="1:11" ht="15" customHeight="1">
      <c r="B158" s="43"/>
      <c r="D158" s="38"/>
      <c r="E158" s="1"/>
      <c r="F158" s="91"/>
      <c r="G158" s="5"/>
    </row>
    <row r="159" spans="1:11" s="57" customFormat="1" ht="30.75" customHeight="1">
      <c r="A159" s="52" t="s">
        <v>30</v>
      </c>
      <c r="B159" s="53" t="s">
        <v>31</v>
      </c>
      <c r="C159" s="54"/>
      <c r="D159" s="55"/>
      <c r="E159" s="56"/>
      <c r="F159" s="90"/>
      <c r="K159" s="58"/>
    </row>
    <row r="160" spans="1:11" s="12" customFormat="1" ht="15" customHeight="1">
      <c r="A160" s="2"/>
      <c r="B160" s="75" t="s">
        <v>11</v>
      </c>
      <c r="C160" s="40">
        <v>220000</v>
      </c>
      <c r="D160" s="10"/>
      <c r="E160" s="19"/>
      <c r="F160" s="92"/>
      <c r="K160" s="47"/>
    </row>
    <row r="161" spans="1:11" s="12" customFormat="1" ht="15" customHeight="1">
      <c r="A161" s="2"/>
      <c r="B161" s="76" t="s">
        <v>12</v>
      </c>
      <c r="C161" s="40">
        <f>D169</f>
        <v>219393.13</v>
      </c>
      <c r="D161" s="10"/>
      <c r="E161" s="19"/>
      <c r="F161" s="92"/>
      <c r="K161" s="47"/>
    </row>
    <row r="162" spans="1:11" ht="15" customHeight="1">
      <c r="B162" s="43"/>
      <c r="D162" s="38"/>
      <c r="E162" s="1"/>
      <c r="F162" s="91"/>
      <c r="G162" s="5"/>
    </row>
    <row r="163" spans="1:11" ht="15" customHeight="1">
      <c r="B163" s="51" t="s">
        <v>26</v>
      </c>
      <c r="D163" s="7"/>
      <c r="E163" s="1"/>
      <c r="F163" s="108" t="s">
        <v>60</v>
      </c>
      <c r="G163" s="5"/>
    </row>
    <row r="164" spans="1:11" ht="15" customHeight="1">
      <c r="B164" s="48"/>
      <c r="D164" s="7"/>
      <c r="E164" s="1"/>
      <c r="F164" s="91"/>
      <c r="G164" s="5"/>
    </row>
    <row r="165" spans="1:11" s="12" customFormat="1">
      <c r="A165" s="2" t="s">
        <v>9</v>
      </c>
      <c r="B165" s="41" t="s">
        <v>118</v>
      </c>
      <c r="C165" s="42"/>
      <c r="D165" s="10">
        <v>124984.38</v>
      </c>
      <c r="E165" s="18" t="s">
        <v>3</v>
      </c>
      <c r="F165" s="89"/>
      <c r="K165" s="47"/>
    </row>
    <row r="166" spans="1:11" s="12" customFormat="1">
      <c r="A166" s="2" t="s">
        <v>10</v>
      </c>
      <c r="B166" s="41" t="s">
        <v>119</v>
      </c>
      <c r="C166" s="42"/>
      <c r="D166" s="10">
        <v>94408.75</v>
      </c>
      <c r="E166" s="18" t="s">
        <v>3</v>
      </c>
      <c r="F166" s="89"/>
      <c r="K166" s="47"/>
    </row>
    <row r="167" spans="1:11" s="12" customFormat="1" ht="9.75" customHeight="1">
      <c r="A167" s="103"/>
      <c r="B167" s="104"/>
      <c r="C167" s="105"/>
      <c r="D167" s="106"/>
      <c r="E167" s="107"/>
      <c r="F167" s="95"/>
      <c r="K167" s="47"/>
    </row>
    <row r="168" spans="1:11" ht="15" customHeight="1">
      <c r="B168" s="43"/>
      <c r="D168" s="7"/>
      <c r="E168" s="1"/>
      <c r="F168" s="91"/>
      <c r="G168" s="5"/>
    </row>
    <row r="169" spans="1:11" ht="15" customHeight="1">
      <c r="B169" s="43"/>
      <c r="C169" s="3" t="s">
        <v>19</v>
      </c>
      <c r="D169" s="38">
        <f>SUM(D165:D168)</f>
        <v>219393.13</v>
      </c>
      <c r="E169" s="1" t="s">
        <v>3</v>
      </c>
      <c r="F169" s="91"/>
      <c r="G169" s="5"/>
    </row>
    <row r="170" spans="1:11" ht="15" customHeight="1">
      <c r="B170" s="43"/>
      <c r="D170" s="38"/>
      <c r="E170" s="1"/>
      <c r="F170" s="91"/>
      <c r="G170" s="5"/>
    </row>
    <row r="171" spans="1:11" ht="15" customHeight="1">
      <c r="B171" s="43"/>
      <c r="D171" s="38"/>
      <c r="E171" s="1"/>
      <c r="F171" s="91"/>
      <c r="G171" s="5"/>
    </row>
    <row r="172" spans="1:11" s="12" customFormat="1" ht="39" customHeight="1">
      <c r="A172" s="52" t="s">
        <v>58</v>
      </c>
      <c r="B172" s="118" t="s">
        <v>59</v>
      </c>
      <c r="C172" s="118"/>
      <c r="D172" s="55"/>
      <c r="E172" s="56"/>
      <c r="F172" s="89"/>
      <c r="K172" s="47"/>
    </row>
    <row r="173" spans="1:11" s="12" customFormat="1">
      <c r="A173" s="2"/>
      <c r="B173" s="75" t="s">
        <v>11</v>
      </c>
      <c r="C173" s="40">
        <v>30000</v>
      </c>
      <c r="D173" s="10"/>
      <c r="E173" s="19"/>
      <c r="F173" s="108" t="s">
        <v>61</v>
      </c>
      <c r="K173" s="47"/>
    </row>
    <row r="174" spans="1:11" s="12" customFormat="1">
      <c r="A174" s="2"/>
      <c r="B174" s="76" t="s">
        <v>12</v>
      </c>
      <c r="C174" s="40">
        <f>D181</f>
        <v>29362.5</v>
      </c>
      <c r="D174" s="10"/>
      <c r="E174" s="19"/>
      <c r="F174" s="89"/>
      <c r="K174" s="47"/>
    </row>
    <row r="175" spans="1:11" ht="15" customHeight="1">
      <c r="B175" s="43"/>
      <c r="D175" s="38"/>
      <c r="E175" s="1"/>
    </row>
    <row r="176" spans="1:11" ht="15" customHeight="1">
      <c r="B176" s="51" t="s">
        <v>26</v>
      </c>
      <c r="D176" s="7"/>
      <c r="E176" s="1"/>
    </row>
    <row r="177" spans="1:5" ht="15" customHeight="1">
      <c r="B177" s="48"/>
      <c r="D177" s="7"/>
      <c r="E177" s="1"/>
    </row>
    <row r="178" spans="1:5" ht="15" customHeight="1">
      <c r="A178" s="2" t="s">
        <v>9</v>
      </c>
      <c r="B178" s="41" t="s">
        <v>117</v>
      </c>
      <c r="C178" s="42"/>
      <c r="D178" s="10">
        <v>29362.5</v>
      </c>
      <c r="E178" s="18" t="s">
        <v>3</v>
      </c>
    </row>
    <row r="179" spans="1:5" ht="15" customHeight="1">
      <c r="A179" s="103"/>
      <c r="B179" s="104"/>
      <c r="C179" s="105"/>
      <c r="D179" s="106"/>
      <c r="E179" s="107"/>
    </row>
    <row r="180" spans="1:5" ht="12.75" customHeight="1">
      <c r="B180" s="43"/>
      <c r="D180" s="7"/>
      <c r="E180" s="1"/>
    </row>
    <row r="181" spans="1:5" ht="16.5" customHeight="1">
      <c r="B181" s="43"/>
      <c r="C181" s="3" t="s">
        <v>19</v>
      </c>
      <c r="D181" s="38">
        <f>SUM(D178:D180)</f>
        <v>29362.5</v>
      </c>
      <c r="E181" s="1" t="s">
        <v>3</v>
      </c>
    </row>
    <row r="183" spans="1:5" ht="30" customHeight="1">
      <c r="B183" s="81"/>
    </row>
    <row r="185" spans="1:5" ht="30" customHeight="1">
      <c r="B185" s="81"/>
    </row>
    <row r="187" spans="1:5" ht="30" customHeight="1">
      <c r="B187" s="81"/>
    </row>
    <row r="189" spans="1:5" ht="30" customHeight="1">
      <c r="B189" s="81"/>
    </row>
    <row r="193" spans="1:11" ht="30" customHeight="1">
      <c r="B193" s="81"/>
    </row>
    <row r="197" spans="1:11" ht="15" customHeight="1">
      <c r="E197" s="38"/>
    </row>
    <row r="199" spans="1:11" ht="15" customHeight="1">
      <c r="B199" s="79"/>
    </row>
    <row r="200" spans="1:11" ht="15" customHeight="1">
      <c r="B200" s="79"/>
    </row>
    <row r="201" spans="1:11" ht="15" customHeight="1">
      <c r="B201" s="82"/>
    </row>
    <row r="202" spans="1:11" s="80" customFormat="1" ht="15" customHeight="1">
      <c r="A202" s="2"/>
      <c r="B202" s="79"/>
      <c r="C202" s="83"/>
      <c r="D202" s="84"/>
      <c r="E202" s="38"/>
      <c r="F202" s="96"/>
      <c r="G202" s="1"/>
      <c r="K202" s="85"/>
    </row>
    <row r="203" spans="1:11" s="80" customFormat="1" ht="15" customHeight="1">
      <c r="A203" s="2"/>
      <c r="B203" s="79"/>
      <c r="C203" s="83"/>
      <c r="D203" s="84"/>
      <c r="E203" s="38"/>
      <c r="F203" s="96"/>
      <c r="G203" s="1"/>
      <c r="K203" s="85"/>
    </row>
    <row r="205" spans="1:11" ht="30" customHeight="1">
      <c r="B205" s="86"/>
    </row>
    <row r="206" spans="1:11" ht="30" customHeight="1">
      <c r="B206" s="86"/>
    </row>
    <row r="207" spans="1:11" ht="30" customHeight="1">
      <c r="B207" s="86"/>
    </row>
    <row r="208" spans="1:11" ht="30" customHeight="1">
      <c r="B208" s="86"/>
    </row>
    <row r="210" spans="2:5" ht="15" customHeight="1">
      <c r="E210" s="38"/>
    </row>
    <row r="212" spans="2:5" ht="45" customHeight="1">
      <c r="B212" s="82"/>
    </row>
    <row r="214" spans="2:5" ht="15" customHeight="1">
      <c r="B214" s="79"/>
    </row>
    <row r="215" spans="2:5" ht="15" customHeight="1">
      <c r="B215" s="79"/>
    </row>
    <row r="229" spans="2:5" ht="15" customHeight="1">
      <c r="E229" s="38"/>
    </row>
    <row r="236" spans="2:5" ht="15" customHeight="1">
      <c r="B236" s="87"/>
    </row>
    <row r="239" spans="2:5" ht="15" customHeight="1">
      <c r="B239" s="72"/>
    </row>
  </sheetData>
  <mergeCells count="3">
    <mergeCell ref="B11:D11"/>
    <mergeCell ref="B13:C13"/>
    <mergeCell ref="B172:C172"/>
  </mergeCells>
  <phoneticPr fontId="0" type="noConversion"/>
  <pageMargins left="0.7" right="0.7" top="0.75" bottom="0.75" header="0.3" footer="0.3"/>
  <pageSetup paperSize="9" orientation="portrait" r:id="rId1"/>
  <headerFooter alignWithMargins="0">
    <oddFooter>&amp;C&amp;P/&amp;N</oddFooter>
  </headerFooter>
  <rowBreaks count="1" manualBreakCount="1">
    <brk id="38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view="pageBreakPreview" topLeftCell="A10" zoomScaleNormal="100" zoomScaleSheetLayoutView="100" workbookViewId="0">
      <selection activeCell="L8" sqref="L8"/>
    </sheetView>
  </sheetViews>
  <sheetFormatPr defaultRowHeight="30" customHeight="1"/>
  <cols>
    <col min="1" max="1" width="4.7109375" style="23" customWidth="1"/>
    <col min="2" max="2" width="42.5703125" style="23" customWidth="1"/>
    <col min="3" max="4" width="14.7109375" style="16" customWidth="1"/>
    <col min="5" max="5" width="7.28515625" style="24" customWidth="1"/>
    <col min="6" max="16384" width="9.140625" style="16"/>
  </cols>
  <sheetData>
    <row r="3" spans="1:7" ht="30" customHeight="1">
      <c r="B3" s="119" t="s">
        <v>33</v>
      </c>
      <c r="C3" s="120"/>
    </row>
    <row r="4" spans="1:7" ht="30" customHeight="1">
      <c r="B4" s="22"/>
      <c r="C4" s="17"/>
    </row>
    <row r="5" spans="1:7" ht="30" customHeight="1">
      <c r="A5" s="32"/>
      <c r="B5" s="32"/>
      <c r="C5" s="26" t="s">
        <v>0</v>
      </c>
      <c r="D5" s="26" t="s">
        <v>1</v>
      </c>
    </row>
    <row r="6" spans="1:7" s="12" customFormat="1" ht="45" customHeight="1">
      <c r="A6" s="29" t="s">
        <v>22</v>
      </c>
      <c r="B6" s="27" t="s">
        <v>62</v>
      </c>
      <c r="C6" s="28">
        <f>Izvješće!C22</f>
        <v>1838000</v>
      </c>
      <c r="D6" s="28">
        <f>Izvješće!C23</f>
        <v>1818637.5</v>
      </c>
      <c r="E6" s="10"/>
      <c r="F6" s="11"/>
      <c r="G6" s="18"/>
    </row>
    <row r="7" spans="1:7" ht="45" customHeight="1">
      <c r="A7" s="29" t="s">
        <v>23</v>
      </c>
      <c r="B7" s="27" t="s">
        <v>71</v>
      </c>
      <c r="C7" s="31">
        <f>Izvješće!C54</f>
        <v>1551000</v>
      </c>
      <c r="D7" s="30">
        <f>Izvješće!C55</f>
        <v>1509670.3199999998</v>
      </c>
    </row>
    <row r="8" spans="1:7" ht="45" customHeight="1">
      <c r="A8" s="29" t="s">
        <v>24</v>
      </c>
      <c r="B8" s="27" t="s">
        <v>5</v>
      </c>
      <c r="C8" s="30">
        <f>Izvješće!C103</f>
        <v>670000</v>
      </c>
      <c r="D8" s="30">
        <f>Izvješće!C104</f>
        <v>663394.75</v>
      </c>
    </row>
    <row r="9" spans="1:7" ht="45" customHeight="1">
      <c r="A9" s="33" t="s">
        <v>27</v>
      </c>
      <c r="B9" s="34" t="s">
        <v>4</v>
      </c>
      <c r="C9" s="35">
        <f>Izvješće!C132</f>
        <v>935000</v>
      </c>
      <c r="D9" s="35">
        <f>Izvješće!C133</f>
        <v>905285.12</v>
      </c>
    </row>
    <row r="10" spans="1:7" ht="45" customHeight="1">
      <c r="A10" s="33" t="s">
        <v>30</v>
      </c>
      <c r="B10" s="34" t="s">
        <v>31</v>
      </c>
      <c r="C10" s="35">
        <f>Izvješće!C160</f>
        <v>220000</v>
      </c>
      <c r="D10" s="35">
        <f>Izvješće!C161</f>
        <v>219393.13</v>
      </c>
    </row>
    <row r="11" spans="1:7" ht="45" customHeight="1" thickBot="1">
      <c r="A11" s="33" t="s">
        <v>58</v>
      </c>
      <c r="B11" s="34" t="s">
        <v>59</v>
      </c>
      <c r="C11" s="35">
        <f>Izvješće!C173</f>
        <v>30000</v>
      </c>
      <c r="D11" s="35">
        <f>Izvješće!C174</f>
        <v>29362.5</v>
      </c>
    </row>
    <row r="12" spans="1:7" s="20" customFormat="1" ht="45" customHeight="1" thickTop="1">
      <c r="A12" s="36"/>
      <c r="B12" s="36" t="s">
        <v>2</v>
      </c>
      <c r="C12" s="37">
        <f>SUM(C6:C11)</f>
        <v>5244000</v>
      </c>
      <c r="D12" s="37">
        <f>SUM(D6:D11)</f>
        <v>5145743.3199999994</v>
      </c>
      <c r="E12" s="25"/>
    </row>
    <row r="14" spans="1:7" s="67" customFormat="1" ht="17.25" customHeight="1">
      <c r="B14" s="23" t="s">
        <v>44</v>
      </c>
    </row>
    <row r="15" spans="1:7" s="67" customFormat="1" ht="37.5" customHeight="1">
      <c r="B15" s="121" t="s">
        <v>43</v>
      </c>
      <c r="C15" s="121"/>
    </row>
    <row r="16" spans="1:7" s="67" customFormat="1" ht="15" customHeight="1">
      <c r="B16" s="21"/>
    </row>
    <row r="17" spans="2:5" s="67" customFormat="1" ht="15" customHeight="1">
      <c r="B17" s="21" t="s">
        <v>34</v>
      </c>
    </row>
    <row r="18" spans="2:5" s="67" customFormat="1" ht="15" customHeight="1">
      <c r="B18" s="66" t="s">
        <v>49</v>
      </c>
    </row>
    <row r="19" spans="2:5" s="67" customFormat="1" ht="33.75" customHeight="1">
      <c r="B19" s="110" t="s">
        <v>68</v>
      </c>
    </row>
    <row r="20" spans="2:5" s="67" customFormat="1" ht="15" customHeight="1">
      <c r="B20" s="16"/>
    </row>
    <row r="21" spans="2:5" s="67" customFormat="1" ht="15" customHeight="1">
      <c r="B21" s="21"/>
      <c r="D21" s="16"/>
    </row>
    <row r="22" spans="2:5" s="67" customFormat="1" ht="15" customHeight="1">
      <c r="B22" s="21"/>
    </row>
    <row r="23" spans="2:5" s="67" customFormat="1" ht="15" customHeight="1">
      <c r="B23" s="66"/>
      <c r="D23" s="68"/>
    </row>
    <row r="24" spans="2:5" s="67" customFormat="1" ht="15" customHeight="1">
      <c r="B24" s="97"/>
      <c r="D24" s="21"/>
      <c r="E24" s="68"/>
    </row>
    <row r="25" spans="2:5" s="67" customFormat="1" ht="15" customHeight="1">
      <c r="D25" s="66"/>
      <c r="E25" s="66"/>
    </row>
    <row r="26" spans="2:5" s="67" customFormat="1" ht="30" customHeight="1"/>
  </sheetData>
  <mergeCells count="2">
    <mergeCell ref="B3:C3"/>
    <mergeCell ref="B15:C15"/>
  </mergeCells>
  <phoneticPr fontId="0" type="noConversion"/>
  <pageMargins left="0.74803149606299213" right="0" top="0.98425196850393704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Izvješće</vt:lpstr>
      <vt:lpstr>Rekapitulacija</vt:lpstr>
      <vt:lpstr>Izvješće!Podrucje_ispisa</vt:lpstr>
      <vt:lpstr>Rekapitulacija!Podrucje_ispisa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Braco</dc:creator>
  <cp:lastModifiedBy>Grad</cp:lastModifiedBy>
  <cp:lastPrinted>2021-07-19T10:53:33Z</cp:lastPrinted>
  <dcterms:created xsi:type="dcterms:W3CDTF">2006-04-03T08:40:28Z</dcterms:created>
  <dcterms:modified xsi:type="dcterms:W3CDTF">2022-05-02T12:30:49Z</dcterms:modified>
</cp:coreProperties>
</file>